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3345" activeTab="0"/>
  </bookViews>
  <sheets>
    <sheet name="RESUMEN" sheetId="1" r:id="rId1"/>
    <sheet name="Anexo 1" sheetId="2" r:id="rId2"/>
    <sheet name="Anexo 2" sheetId="3" r:id="rId3"/>
    <sheet name="Anexo 3" sheetId="4" r:id="rId4"/>
    <sheet name="Anexo 4" sheetId="5" r:id="rId5"/>
    <sheet name="Anexo 5" sheetId="6" r:id="rId6"/>
  </sheets>
  <externalReferences>
    <externalReference r:id="rId9"/>
  </externalReferences>
  <definedNames>
    <definedName name="_xlnm.Print_Area" localSheetId="1">'Anexo 1'!$A$1:$F$65</definedName>
    <definedName name="_xlnm.Print_Area" localSheetId="4">'Anexo 4'!$A$1:$H$65</definedName>
    <definedName name="_xlnm.Print_Area" localSheetId="0">'RESUMEN'!$A$1:$N$55</definedName>
  </definedNames>
  <calcPr fullCalcOnLoad="1"/>
</workbook>
</file>

<file path=xl/sharedStrings.xml><?xml version="1.0" encoding="utf-8"?>
<sst xmlns="http://schemas.openxmlformats.org/spreadsheetml/2006/main" count="300" uniqueCount="205">
  <si>
    <t>FICHA RESUMEN DE COSTOS</t>
  </si>
  <si>
    <t>DENOMINACION DEL AREA OPERATIVA</t>
  </si>
  <si>
    <t>DENOMINACION DEL SERVICIO ADMINISTRATIVO</t>
  </si>
  <si>
    <t>CANTIDAD DE PRESTACIONES MENSUALES</t>
  </si>
  <si>
    <t>AÑO</t>
  </si>
  <si>
    <t>ENE</t>
  </si>
  <si>
    <t>FEB</t>
  </si>
  <si>
    <t>MAR</t>
  </si>
  <si>
    <t>ABR</t>
  </si>
  <si>
    <t>MAY</t>
  </si>
  <si>
    <t>AGO</t>
  </si>
  <si>
    <t>SET</t>
  </si>
  <si>
    <t>OCT</t>
  </si>
  <si>
    <t>NOV</t>
  </si>
  <si>
    <t>DIC</t>
  </si>
  <si>
    <t>TOTAL</t>
  </si>
  <si>
    <t>MATERIALES NO FUNGIBLES Y OTROS GASTOS Y CONSUMOS VARIABLES</t>
  </si>
  <si>
    <t>(1)</t>
  </si>
  <si>
    <t>(2)</t>
  </si>
  <si>
    <t>(3)</t>
  </si>
  <si>
    <t>(1) + (2) + (3) = 4</t>
  </si>
  <si>
    <t>(5)</t>
  </si>
  <si>
    <t>(4) / (5) =6</t>
  </si>
  <si>
    <t>ANEXO 3</t>
  </si>
  <si>
    <t>ANEXO 4</t>
  </si>
  <si>
    <t>ANEXO 5</t>
  </si>
  <si>
    <t>JUN</t>
  </si>
  <si>
    <t>JUL</t>
  </si>
  <si>
    <t>(7)</t>
  </si>
  <si>
    <t>(8)</t>
  </si>
  <si>
    <t>(6)</t>
  </si>
  <si>
    <t>(7) + (8) + (6) = (9)</t>
  </si>
  <si>
    <t>ANEXO 1</t>
  </si>
  <si>
    <t>ANEXO 2</t>
  </si>
  <si>
    <t xml:space="preserve">GASTOS               VARIABLES POR PRESTACION </t>
  </si>
  <si>
    <t>(10)</t>
  </si>
  <si>
    <t>(11)</t>
  </si>
  <si>
    <t>% ASIGNADO AL        SERVICIO</t>
  </si>
  <si>
    <t>(12) / (13) = (14)</t>
  </si>
  <si>
    <t>(13)</t>
  </si>
  <si>
    <t>COSTO FIJO           ASIGNADO</t>
  </si>
  <si>
    <t>PROMEDIO        PRESTACIONES         ANUALES</t>
  </si>
  <si>
    <t>MARGEN DE     CONTRIBUCION</t>
  </si>
  <si>
    <t>(9)</t>
  </si>
  <si>
    <t>(14)</t>
  </si>
  <si>
    <t>(9) + (14) = (15)</t>
  </si>
  <si>
    <t>(10)*(11) = (12)</t>
  </si>
  <si>
    <t>FICHA RESUMEN DE COSTOS (*)</t>
  </si>
  <si>
    <t>(*) Por cada servicio o procedimiento administrativo</t>
  </si>
  <si>
    <t>ANEXO Nº 1</t>
  </si>
  <si>
    <t>MANO DE OBRA DEL SERVICIO ADMINISTRATIVO</t>
  </si>
  <si>
    <t>ACTIVIDAD</t>
  </si>
  <si>
    <t>DESCRIPCION</t>
  </si>
  <si>
    <t>CARGO</t>
  </si>
  <si>
    <t>TIEMPO</t>
  </si>
  <si>
    <t>M.O. x MINUTO</t>
  </si>
  <si>
    <t>COSTO TOTAL</t>
  </si>
  <si>
    <t>Mano de Obra por minuto = (remuneración mensual + gratificaciones + beneficios + aportaciones) /</t>
  </si>
  <si>
    <t>(8 horas x 30 días x 60 minutos)</t>
  </si>
  <si>
    <t>MATERIAL</t>
  </si>
  <si>
    <t>UNIDAD MEDIDA</t>
  </si>
  <si>
    <t>CANTIDAD</t>
  </si>
  <si>
    <t>COSTO UNITARIO</t>
  </si>
  <si>
    <t>UNIDAD       MEDIDA</t>
  </si>
  <si>
    <t>COSTO          UNITARIO</t>
  </si>
  <si>
    <t>ANEXO Nº 2</t>
  </si>
  <si>
    <t>ANEXO Nº 3</t>
  </si>
  <si>
    <t>ANEXO Nº 4</t>
  </si>
  <si>
    <t>ANEXO Nº 5</t>
  </si>
  <si>
    <t>SERVICIOS DE TERCEROS</t>
  </si>
  <si>
    <t>CANTIDAD ANUAL</t>
  </si>
  <si>
    <t>COSTO                       UNITARIO DEL SERVICIO</t>
  </si>
  <si>
    <t>COSTO ANUAL</t>
  </si>
  <si>
    <t>DEDICACION</t>
  </si>
  <si>
    <t>T</t>
  </si>
  <si>
    <t>%</t>
  </si>
  <si>
    <t>PROPORCION</t>
  </si>
  <si>
    <t>COSTO MENSUAL</t>
  </si>
  <si>
    <t>EGRESOS POR SERVICIOS DE TERCEROS</t>
  </si>
  <si>
    <t>DEPRECIACION DE LA MAQUINARIA-EQUIPOS-INSTRUMENTAL-MUEBLES UTILIZADOS</t>
  </si>
  <si>
    <t>EN EL PROCEDIMIENTO</t>
  </si>
  <si>
    <t>ANUAL</t>
  </si>
  <si>
    <t>VALOR ACTUAL</t>
  </si>
  <si>
    <t>MENSUAL</t>
  </si>
  <si>
    <t>DEPRECIACION</t>
  </si>
  <si>
    <t>COSTO VARIABLE DE UNA PRESTACION DEL SERVICIO ADMINISTRATIVO</t>
  </si>
  <si>
    <t>MARGEN DE CONTRIBUCION PARA UNA PRESTACION DEL SERVICIO ADMINISTRATIVO</t>
  </si>
  <si>
    <t>COSTO VARIABLE</t>
  </si>
  <si>
    <t>PROMEDIO    PRESTACIONES MENSUALES</t>
  </si>
  <si>
    <t>GASTOS          VARIABLES POR PRESTACION</t>
  </si>
  <si>
    <t>COSTO FIJO DE LA  UNIDAD ORGANICA</t>
  </si>
  <si>
    <t>MARGEN DE CONTRIBUCION</t>
  </si>
  <si>
    <t>COSTO DE UNA PRESTACION</t>
  </si>
  <si>
    <t>COSTO   DE   LOS   MATERIALES   FUNGIBLES</t>
  </si>
  <si>
    <t>Depreciación</t>
  </si>
  <si>
    <t>Edificios</t>
  </si>
  <si>
    <t>Infraestructura pública</t>
  </si>
  <si>
    <t xml:space="preserve">Maquinaria, equipos y otras unidades </t>
  </si>
  <si>
    <t>Equipos de transporte</t>
  </si>
  <si>
    <t>Muebles y enseres</t>
  </si>
  <si>
    <t>Equipos de cómputo</t>
  </si>
  <si>
    <t>COSTO   DE   LOS   MATERIALES   NO   FUNGIBLES</t>
  </si>
  <si>
    <t>UIT 2004</t>
  </si>
  <si>
    <t>Edificio</t>
  </si>
  <si>
    <t>CANTIDAD MENSUAL</t>
  </si>
  <si>
    <t>ACTIVIDAD                                            (sg. Anexo 1)</t>
  </si>
  <si>
    <t>Orientacion al contribuyente</t>
  </si>
  <si>
    <t>Asistente C</t>
  </si>
  <si>
    <t>Mesa de partes</t>
  </si>
  <si>
    <t>Asistente TD</t>
  </si>
  <si>
    <t>Jefatura</t>
  </si>
  <si>
    <t>Jefe TD</t>
  </si>
  <si>
    <t>Secretaria de Sub Gerencia</t>
  </si>
  <si>
    <t>Sub Gerente</t>
  </si>
  <si>
    <t xml:space="preserve">Especialista C </t>
  </si>
  <si>
    <t>Chofer</t>
  </si>
  <si>
    <t>Secretaria Sub Gerencia</t>
  </si>
  <si>
    <t>Secreatria Sub Gerencia</t>
  </si>
  <si>
    <t>Analista C</t>
  </si>
  <si>
    <t>Papel menbretado 80 grs A4</t>
  </si>
  <si>
    <t>UNIDAD</t>
  </si>
  <si>
    <t>Papel 80 grs A4</t>
  </si>
  <si>
    <t>Recibos de pago</t>
  </si>
  <si>
    <t>Carpeta</t>
  </si>
  <si>
    <t>Grapas</t>
  </si>
  <si>
    <t>Papel Bulky A4</t>
  </si>
  <si>
    <t>Clips chico</t>
  </si>
  <si>
    <t>Fastener</t>
  </si>
  <si>
    <t>Certificado</t>
  </si>
  <si>
    <t>Archivador de Palanca Tam. Oficio L/ancho</t>
  </si>
  <si>
    <t>Boligrafo</t>
  </si>
  <si>
    <t>Libro de actas</t>
  </si>
  <si>
    <t>Sello Fechador</t>
  </si>
  <si>
    <t>Numerador de 6 digitos</t>
  </si>
  <si>
    <t>Sellos</t>
  </si>
  <si>
    <t>Tampon</t>
  </si>
  <si>
    <t>Tinta para tampon</t>
  </si>
  <si>
    <t>Cartucho para impresora</t>
  </si>
  <si>
    <t>CARTUCHO</t>
  </si>
  <si>
    <t>Engrapador</t>
  </si>
  <si>
    <t>Perforador para Oficina</t>
  </si>
  <si>
    <t>Sacagrapas con uñas</t>
  </si>
  <si>
    <t>Toner / impresora</t>
  </si>
  <si>
    <t>Tablero de madera con sujetador</t>
  </si>
  <si>
    <t>Cuadernos tam. A4</t>
  </si>
  <si>
    <t>Mantenimiento de Equipos y Muebles</t>
  </si>
  <si>
    <t>C</t>
  </si>
  <si>
    <t>Archivador de metal</t>
  </si>
  <si>
    <t>Credenza de madera</t>
  </si>
  <si>
    <t>Computadora Intel Pentiun III</t>
  </si>
  <si>
    <t>Escriturio de madera</t>
  </si>
  <si>
    <t>Estabilizador</t>
  </si>
  <si>
    <t>Estante de madera</t>
  </si>
  <si>
    <t>Fotocopiadora</t>
  </si>
  <si>
    <t>Impresora de inyeccion de tinta</t>
  </si>
  <si>
    <t>Impresora laser</t>
  </si>
  <si>
    <t>Impresora matriz de punto</t>
  </si>
  <si>
    <t>Librero de madera</t>
  </si>
  <si>
    <t>Mesa de madera</t>
  </si>
  <si>
    <t>Mesa de madera para maquina</t>
  </si>
  <si>
    <t>Modulo de madera</t>
  </si>
  <si>
    <t>Parlantes en general</t>
  </si>
  <si>
    <t>Pizarra Acrilica</t>
  </si>
  <si>
    <t>Silla fija de madera</t>
  </si>
  <si>
    <t>Silla fija de metal</t>
  </si>
  <si>
    <t>Silla giratoria de metal</t>
  </si>
  <si>
    <t>Silla plegable de metal</t>
  </si>
  <si>
    <t>Sillon giratorio de metal</t>
  </si>
  <si>
    <t xml:space="preserve">Telefono </t>
  </si>
  <si>
    <t>Ventilador electrico de pie</t>
  </si>
  <si>
    <t>Camioneta</t>
  </si>
  <si>
    <t>Extintor</t>
  </si>
  <si>
    <t>Elaboracion de resolución</t>
  </si>
  <si>
    <t>Recepción de documentos</t>
  </si>
  <si>
    <t>Recepción de cargos</t>
  </si>
  <si>
    <t>Informe de requisitos</t>
  </si>
  <si>
    <t>Recepciona requisitos y registra expediente.</t>
  </si>
  <si>
    <t>Emisión de hoja de envío</t>
  </si>
  <si>
    <t>V°B° y remite a Gerencia responsable</t>
  </si>
  <si>
    <t>Recepciona, registra expediente y deriva</t>
  </si>
  <si>
    <t xml:space="preserve">Asigna expediente </t>
  </si>
  <si>
    <t>Inspección ocular / informe técnico</t>
  </si>
  <si>
    <t>Recibe informe y deriva</t>
  </si>
  <si>
    <t>V°B°  de Informe y deriva</t>
  </si>
  <si>
    <t>Prepara cargo de notificación de Resolución y Oficio de Pago, entrega para notificación</t>
  </si>
  <si>
    <t>Notifica Resolución y Oficio de Pago, devuelve Cargo de Notificación</t>
  </si>
  <si>
    <t>Recibe Cargo de Notificación y adjunta a expediente</t>
  </si>
  <si>
    <t>Revisa, firma Certificado y deriva</t>
  </si>
  <si>
    <t>Recibe expediente y Certificado, deriva para registro en sistema</t>
  </si>
  <si>
    <t>Registra Certificado en sistema y deriva</t>
  </si>
  <si>
    <t>Descarga expediente y deriva Certificado para su entrega</t>
  </si>
  <si>
    <t>Entrega de Certificado, aceptación y firma del interesado, archivo del expediente</t>
  </si>
  <si>
    <t>17.66 AUTORIZACION TEMPORAL PARA USO COMERCIAL DEL RETIRO  FRONTAL Y/O AREAS COMUNES</t>
  </si>
  <si>
    <t>GERENCIA DE DESARROLLO URBANO</t>
  </si>
  <si>
    <t>COSTO DE UNA PRESTACION DEL SERVICIO ADMINISTRATIVO</t>
  </si>
  <si>
    <t>Elabora proyecto de Resolución y deriva</t>
  </si>
  <si>
    <t>Emite Certificado y deriva</t>
  </si>
  <si>
    <t>V°B° de Resolución</t>
  </si>
  <si>
    <t>Inspección ocular</t>
  </si>
  <si>
    <t>Recepción de informe</t>
  </si>
  <si>
    <t>Elaboración proyecto resolución</t>
  </si>
  <si>
    <t>Notificación</t>
  </si>
  <si>
    <t>Emisión de certificado</t>
  </si>
  <si>
    <t>Registro de certificado</t>
  </si>
  <si>
    <t>Entrega de certificado</t>
  </si>
</sst>
</file>

<file path=xl/styles.xml><?xml version="1.0" encoding="utf-8"?>
<styleSheet xmlns="http://schemas.openxmlformats.org/spreadsheetml/2006/main">
  <numFmts count="25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180" fontId="0" fillId="0" borderId="4" xfId="0" applyNumberFormat="1" applyBorder="1" applyAlignment="1">
      <alignment/>
    </xf>
    <xf numFmtId="180" fontId="0" fillId="0" borderId="2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9" fontId="0" fillId="0" borderId="0" xfId="0" applyNumberFormat="1" applyAlignment="1">
      <alignment/>
    </xf>
    <xf numFmtId="9" fontId="0" fillId="0" borderId="4" xfId="0" applyNumberFormat="1" applyBorder="1" applyAlignment="1">
      <alignment/>
    </xf>
    <xf numFmtId="9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4" fontId="0" fillId="0" borderId="6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10" fontId="1" fillId="0" borderId="0" xfId="0" applyNumberFormat="1" applyFont="1" applyAlignment="1">
      <alignment/>
    </xf>
    <xf numFmtId="0" fontId="0" fillId="0" borderId="8" xfId="0" applyBorder="1" applyAlignment="1">
      <alignment horizontal="center"/>
    </xf>
    <xf numFmtId="171" fontId="0" fillId="0" borderId="4" xfId="17" applyBorder="1" applyAlignment="1">
      <alignment/>
    </xf>
    <xf numFmtId="171" fontId="0" fillId="0" borderId="3" xfId="17" applyBorder="1" applyAlignment="1">
      <alignment/>
    </xf>
    <xf numFmtId="171" fontId="0" fillId="0" borderId="2" xfId="17" applyBorder="1" applyAlignment="1">
      <alignment/>
    </xf>
    <xf numFmtId="0" fontId="5" fillId="0" borderId="3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PA%20-%20LA%20MOLINA\D2-LA%20MOL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1">
        <row r="78">
          <cell r="H78">
            <v>146746.10876897554</v>
          </cell>
        </row>
        <row r="162">
          <cell r="G162">
            <v>0.00565230075851089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="75" zoomScaleNormal="75" workbookViewId="0" topLeftCell="A25">
      <selection activeCell="M15" sqref="M15"/>
    </sheetView>
  </sheetViews>
  <sheetFormatPr defaultColWidth="11.421875" defaultRowHeight="12.75"/>
  <cols>
    <col min="1" max="1" width="9.140625" style="3" customWidth="1"/>
    <col min="2" max="2" width="9.57421875" style="3" customWidth="1"/>
    <col min="3" max="3" width="10.140625" style="3" customWidth="1"/>
    <col min="4" max="4" width="10.421875" style="3" customWidth="1"/>
    <col min="5" max="5" width="10.140625" style="3" customWidth="1"/>
    <col min="6" max="6" width="11.00390625" style="3" customWidth="1"/>
    <col min="7" max="7" width="11.140625" style="3" customWidth="1"/>
    <col min="8" max="8" width="10.421875" style="3" customWidth="1"/>
    <col min="9" max="9" width="11.421875" style="3" customWidth="1"/>
    <col min="10" max="10" width="10.00390625" style="3" customWidth="1"/>
    <col min="11" max="11" width="9.8515625" style="3" customWidth="1"/>
    <col min="12" max="12" width="8.8515625" style="3" customWidth="1"/>
    <col min="13" max="13" width="10.7109375" style="3" customWidth="1"/>
    <col min="14" max="14" width="10.57421875" style="3" customWidth="1"/>
    <col min="15" max="16384" width="11.421875" style="3" customWidth="1"/>
  </cols>
  <sheetData>
    <row r="1" spans="1:14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3" ht="11.25">
      <c r="A3" s="3" t="s">
        <v>1</v>
      </c>
    </row>
    <row r="4" spans="1:14" ht="11.25">
      <c r="A4" s="43" t="str">
        <f>+'Anexo 1'!A11:F11</f>
        <v>GERENCIA DE DESARROLLO URBANO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7" ht="11.25">
      <c r="A7" s="3" t="s">
        <v>2</v>
      </c>
    </row>
    <row r="8" spans="1:14" ht="11.25">
      <c r="A8" s="43" t="str">
        <f>+'Anexo 1'!A8:F8</f>
        <v>17.66 AUTORIZACION TEMPORAL PARA USO COMERCIAL DEL RETIRO  FRONTAL Y/O AREAS COMUNES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10" ht="11.25">
      <c r="A10" s="3" t="s">
        <v>3</v>
      </c>
    </row>
    <row r="12" spans="1:14" ht="11.25">
      <c r="A12" s="4" t="s">
        <v>4</v>
      </c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26</v>
      </c>
      <c r="H12" s="4" t="s">
        <v>27</v>
      </c>
      <c r="I12" s="4" t="s">
        <v>10</v>
      </c>
      <c r="J12" s="4" t="s">
        <v>11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4" ht="11.25">
      <c r="A13" s="4">
        <v>2003</v>
      </c>
      <c r="B13" s="4">
        <v>3</v>
      </c>
      <c r="C13" s="4">
        <v>3</v>
      </c>
      <c r="D13" s="4">
        <v>5</v>
      </c>
      <c r="E13" s="4">
        <v>5</v>
      </c>
      <c r="F13" s="4">
        <v>4</v>
      </c>
      <c r="G13" s="4">
        <v>3</v>
      </c>
      <c r="H13" s="4">
        <v>5</v>
      </c>
      <c r="I13" s="4">
        <v>5</v>
      </c>
      <c r="J13" s="4">
        <v>4</v>
      </c>
      <c r="K13" s="4">
        <v>3</v>
      </c>
      <c r="L13" s="4">
        <v>3</v>
      </c>
      <c r="M13" s="4">
        <v>3</v>
      </c>
      <c r="N13" s="4">
        <f>SUM(B13:M13)</f>
        <v>46</v>
      </c>
    </row>
    <row r="14" spans="1:14" ht="11.25">
      <c r="A14" s="4">
        <v>2004</v>
      </c>
      <c r="B14" s="4">
        <v>3</v>
      </c>
      <c r="C14" s="4">
        <v>3</v>
      </c>
      <c r="D14" s="4">
        <v>4</v>
      </c>
      <c r="E14" s="4">
        <v>3</v>
      </c>
      <c r="F14" s="4">
        <v>5</v>
      </c>
      <c r="G14" s="4">
        <v>5</v>
      </c>
      <c r="H14" s="4">
        <v>3</v>
      </c>
      <c r="I14" s="4">
        <v>3</v>
      </c>
      <c r="J14" s="4">
        <v>3</v>
      </c>
      <c r="K14" s="4">
        <v>5</v>
      </c>
      <c r="L14" s="4">
        <v>4</v>
      </c>
      <c r="M14" s="4">
        <v>3</v>
      </c>
      <c r="N14" s="4">
        <f>SUM(B14:M14)</f>
        <v>44</v>
      </c>
    </row>
    <row r="17" ht="11.25">
      <c r="A17" s="3" t="s">
        <v>16</v>
      </c>
    </row>
    <row r="19" spans="1:12" ht="11.25">
      <c r="A19" s="60" t="s">
        <v>17</v>
      </c>
      <c r="B19" s="60"/>
      <c r="C19" s="60" t="s">
        <v>18</v>
      </c>
      <c r="D19" s="60"/>
      <c r="E19" s="60" t="s">
        <v>19</v>
      </c>
      <c r="F19" s="60"/>
      <c r="G19" s="59" t="s">
        <v>20</v>
      </c>
      <c r="H19" s="59"/>
      <c r="I19" s="60" t="s">
        <v>21</v>
      </c>
      <c r="J19" s="60"/>
      <c r="K19" s="59" t="s">
        <v>22</v>
      </c>
      <c r="L19" s="59"/>
    </row>
    <row r="20" spans="1:12" ht="12.75" customHeight="1">
      <c r="A20" s="64" t="s">
        <v>23</v>
      </c>
      <c r="B20" s="65"/>
      <c r="C20" s="64" t="s">
        <v>24</v>
      </c>
      <c r="D20" s="65"/>
      <c r="E20" s="64" t="s">
        <v>25</v>
      </c>
      <c r="F20" s="65"/>
      <c r="G20" s="64" t="s">
        <v>15</v>
      </c>
      <c r="H20" s="65"/>
      <c r="I20" s="47" t="s">
        <v>88</v>
      </c>
      <c r="J20" s="48"/>
      <c r="K20" s="47" t="s">
        <v>89</v>
      </c>
      <c r="L20" s="48"/>
    </row>
    <row r="21" spans="1:12" ht="11.25">
      <c r="A21" s="66"/>
      <c r="B21" s="67"/>
      <c r="C21" s="66"/>
      <c r="D21" s="67"/>
      <c r="E21" s="66"/>
      <c r="F21" s="67"/>
      <c r="G21" s="66"/>
      <c r="H21" s="67"/>
      <c r="I21" s="49"/>
      <c r="J21" s="50"/>
      <c r="K21" s="49"/>
      <c r="L21" s="50"/>
    </row>
    <row r="22" spans="1:12" ht="11.25">
      <c r="A22" s="68"/>
      <c r="B22" s="69"/>
      <c r="C22" s="68"/>
      <c r="D22" s="69"/>
      <c r="E22" s="68"/>
      <c r="F22" s="69"/>
      <c r="G22" s="68"/>
      <c r="H22" s="69"/>
      <c r="I22" s="51"/>
      <c r="J22" s="52"/>
      <c r="K22" s="51"/>
      <c r="L22" s="52"/>
    </row>
    <row r="23" spans="1:12" ht="11.25">
      <c r="A23" s="55">
        <f>+'Anexo 3'!E66</f>
        <v>94.30409999999999</v>
      </c>
      <c r="B23" s="61"/>
      <c r="C23" s="55">
        <f>+'Anexo 4'!H65</f>
        <v>12.5</v>
      </c>
      <c r="D23" s="61"/>
      <c r="E23" s="55">
        <f>+'Anexo 5'!H63</f>
        <v>48.45762208333335</v>
      </c>
      <c r="F23" s="61"/>
      <c r="G23" s="55">
        <f>+E23+C23+A23</f>
        <v>155.26172208333332</v>
      </c>
      <c r="H23" s="61"/>
      <c r="I23" s="70">
        <f>(+N13+N14)/24</f>
        <v>3.75</v>
      </c>
      <c r="J23" s="71"/>
      <c r="K23" s="55">
        <f>+G23/I23</f>
        <v>41.40312588888889</v>
      </c>
      <c r="L23" s="56"/>
    </row>
    <row r="26" ht="11.25">
      <c r="A26" s="3" t="s">
        <v>85</v>
      </c>
    </row>
    <row r="28" spans="1:8" ht="11.25">
      <c r="A28" s="60" t="s">
        <v>28</v>
      </c>
      <c r="B28" s="60"/>
      <c r="C28" s="60" t="s">
        <v>29</v>
      </c>
      <c r="D28" s="60"/>
      <c r="E28" s="60" t="s">
        <v>30</v>
      </c>
      <c r="F28" s="60"/>
      <c r="G28" s="59" t="s">
        <v>31</v>
      </c>
      <c r="H28" s="59"/>
    </row>
    <row r="29" spans="1:8" ht="11.25">
      <c r="A29" s="64" t="s">
        <v>32</v>
      </c>
      <c r="B29" s="65"/>
      <c r="C29" s="64" t="s">
        <v>33</v>
      </c>
      <c r="D29" s="65"/>
      <c r="E29" s="47" t="s">
        <v>34</v>
      </c>
      <c r="F29" s="48"/>
      <c r="G29" s="64" t="s">
        <v>15</v>
      </c>
      <c r="H29" s="65"/>
    </row>
    <row r="30" spans="1:8" ht="11.25">
      <c r="A30" s="66"/>
      <c r="B30" s="67"/>
      <c r="C30" s="66"/>
      <c r="D30" s="67"/>
      <c r="E30" s="49"/>
      <c r="F30" s="50"/>
      <c r="G30" s="66"/>
      <c r="H30" s="67"/>
    </row>
    <row r="31" spans="1:8" ht="11.25">
      <c r="A31" s="68"/>
      <c r="B31" s="69"/>
      <c r="C31" s="68"/>
      <c r="D31" s="69"/>
      <c r="E31" s="51"/>
      <c r="F31" s="52"/>
      <c r="G31" s="68"/>
      <c r="H31" s="69"/>
    </row>
    <row r="32" spans="1:8" ht="11.25">
      <c r="A32" s="55">
        <f>+'Anexo 1'!F60</f>
        <v>211.65</v>
      </c>
      <c r="B32" s="61"/>
      <c r="C32" s="55">
        <f>+'Anexo 2'!G64</f>
        <v>5.77</v>
      </c>
      <c r="D32" s="61"/>
      <c r="E32" s="62">
        <f>+K23</f>
        <v>41.40312588888889</v>
      </c>
      <c r="F32" s="63"/>
      <c r="G32" s="55">
        <f>+E32+C32+A32</f>
        <v>258.8231258888889</v>
      </c>
      <c r="H32" s="61"/>
    </row>
    <row r="36" ht="11.25">
      <c r="A36" s="3" t="s">
        <v>86</v>
      </c>
    </row>
    <row r="38" spans="1:10" ht="11.25">
      <c r="A38" s="60" t="s">
        <v>35</v>
      </c>
      <c r="B38" s="60"/>
      <c r="C38" s="60" t="s">
        <v>36</v>
      </c>
      <c r="D38" s="60"/>
      <c r="E38" s="60" t="s">
        <v>46</v>
      </c>
      <c r="F38" s="60"/>
      <c r="G38" s="60" t="s">
        <v>39</v>
      </c>
      <c r="H38" s="59"/>
      <c r="I38" s="59" t="s">
        <v>38</v>
      </c>
      <c r="J38" s="59"/>
    </row>
    <row r="39" spans="1:10" ht="11.25" customHeight="1">
      <c r="A39" s="47" t="s">
        <v>90</v>
      </c>
      <c r="B39" s="48"/>
      <c r="C39" s="47" t="s">
        <v>37</v>
      </c>
      <c r="D39" s="48"/>
      <c r="E39" s="47" t="s">
        <v>40</v>
      </c>
      <c r="F39" s="48"/>
      <c r="G39" s="47" t="s">
        <v>41</v>
      </c>
      <c r="H39" s="48"/>
      <c r="I39" s="47" t="s">
        <v>42</v>
      </c>
      <c r="J39" s="48"/>
    </row>
    <row r="40" spans="1:10" ht="11.25">
      <c r="A40" s="49"/>
      <c r="B40" s="50"/>
      <c r="C40" s="49"/>
      <c r="D40" s="50"/>
      <c r="E40" s="49"/>
      <c r="F40" s="50"/>
      <c r="G40" s="49"/>
      <c r="H40" s="50"/>
      <c r="I40" s="49"/>
      <c r="J40" s="50"/>
    </row>
    <row r="41" spans="1:10" ht="11.25">
      <c r="A41" s="51"/>
      <c r="B41" s="52"/>
      <c r="C41" s="51"/>
      <c r="D41" s="52"/>
      <c r="E41" s="51"/>
      <c r="F41" s="52"/>
      <c r="G41" s="51"/>
      <c r="H41" s="52"/>
      <c r="I41" s="51"/>
      <c r="J41" s="52"/>
    </row>
    <row r="42" spans="1:10" ht="11.25">
      <c r="A42" s="55">
        <f>+'[1]D2'!$H$78</f>
        <v>146746.10876897554</v>
      </c>
      <c r="B42" s="56"/>
      <c r="C42" s="53">
        <f>+'[1]D2'!$G$162</f>
        <v>0.00565230075851089</v>
      </c>
      <c r="D42" s="54"/>
      <c r="E42" s="55">
        <f>+C42*A42</f>
        <v>829.4531419034021</v>
      </c>
      <c r="F42" s="56"/>
      <c r="G42" s="57">
        <f>+(N13+N14)/2</f>
        <v>45</v>
      </c>
      <c r="H42" s="58"/>
      <c r="I42" s="55">
        <f>+E42/G42</f>
        <v>18.432292042297824</v>
      </c>
      <c r="J42" s="56"/>
    </row>
    <row r="45" ht="11.25">
      <c r="A45" s="3" t="s">
        <v>194</v>
      </c>
    </row>
    <row r="47" spans="1:6" ht="11.25">
      <c r="A47" s="60" t="s">
        <v>43</v>
      </c>
      <c r="B47" s="60"/>
      <c r="C47" s="60" t="s">
        <v>44</v>
      </c>
      <c r="D47" s="60"/>
      <c r="E47" s="60" t="s">
        <v>45</v>
      </c>
      <c r="F47" s="60"/>
    </row>
    <row r="48" spans="1:6" ht="11.25">
      <c r="A48" s="47" t="s">
        <v>87</v>
      </c>
      <c r="B48" s="48"/>
      <c r="C48" s="47" t="s">
        <v>91</v>
      </c>
      <c r="D48" s="48"/>
      <c r="E48" s="47" t="s">
        <v>92</v>
      </c>
      <c r="F48" s="48"/>
    </row>
    <row r="49" spans="1:6" ht="11.25">
      <c r="A49" s="49"/>
      <c r="B49" s="50"/>
      <c r="C49" s="49"/>
      <c r="D49" s="50"/>
      <c r="E49" s="49"/>
      <c r="F49" s="50"/>
    </row>
    <row r="50" spans="1:6" ht="11.25">
      <c r="A50" s="51"/>
      <c r="B50" s="52"/>
      <c r="C50" s="51"/>
      <c r="D50" s="52"/>
      <c r="E50" s="51"/>
      <c r="F50" s="52"/>
    </row>
    <row r="51" spans="1:6" ht="11.25">
      <c r="A51" s="55">
        <f>+G32</f>
        <v>258.8231258888889</v>
      </c>
      <c r="B51" s="56"/>
      <c r="C51" s="55">
        <f>+I42</f>
        <v>18.432292042297824</v>
      </c>
      <c r="D51" s="56"/>
      <c r="E51" s="55">
        <f>+A51+C51</f>
        <v>277.25541793118674</v>
      </c>
      <c r="F51" s="56"/>
    </row>
    <row r="54" ht="11.25">
      <c r="A54" s="3" t="s">
        <v>48</v>
      </c>
    </row>
    <row r="58" spans="1:6" ht="11.25">
      <c r="A58" s="3" t="s">
        <v>102</v>
      </c>
      <c r="B58" s="3">
        <v>3200</v>
      </c>
      <c r="F58" s="37">
        <f>+E51/B58</f>
        <v>0.08664231810349586</v>
      </c>
    </row>
  </sheetData>
  <mergeCells count="57">
    <mergeCell ref="G38:H38"/>
    <mergeCell ref="E19:F19"/>
    <mergeCell ref="E20:F22"/>
    <mergeCell ref="G19:H19"/>
    <mergeCell ref="G20:H22"/>
    <mergeCell ref="A19:B19"/>
    <mergeCell ref="A20:B22"/>
    <mergeCell ref="C19:D19"/>
    <mergeCell ref="C20:D22"/>
    <mergeCell ref="I19:J19"/>
    <mergeCell ref="I20:J22"/>
    <mergeCell ref="K19:L19"/>
    <mergeCell ref="K20:L22"/>
    <mergeCell ref="I23:J23"/>
    <mergeCell ref="K23:L23"/>
    <mergeCell ref="A28:B28"/>
    <mergeCell ref="C28:D28"/>
    <mergeCell ref="E28:F28"/>
    <mergeCell ref="G28:H28"/>
    <mergeCell ref="A23:B23"/>
    <mergeCell ref="C23:D23"/>
    <mergeCell ref="E23:F23"/>
    <mergeCell ref="G23:H23"/>
    <mergeCell ref="A29:B31"/>
    <mergeCell ref="C29:D31"/>
    <mergeCell ref="E29:F31"/>
    <mergeCell ref="G29:H31"/>
    <mergeCell ref="C39:D41"/>
    <mergeCell ref="E39:F41"/>
    <mergeCell ref="G39:H41"/>
    <mergeCell ref="A32:B32"/>
    <mergeCell ref="C32:D32"/>
    <mergeCell ref="E32:F32"/>
    <mergeCell ref="G32:H32"/>
    <mergeCell ref="A38:B38"/>
    <mergeCell ref="C38:D38"/>
    <mergeCell ref="E38:F38"/>
    <mergeCell ref="A51:B51"/>
    <mergeCell ref="C51:D51"/>
    <mergeCell ref="E51:F51"/>
    <mergeCell ref="I38:J38"/>
    <mergeCell ref="I39:J41"/>
    <mergeCell ref="I42:J42"/>
    <mergeCell ref="A47:B47"/>
    <mergeCell ref="C47:D47"/>
    <mergeCell ref="E47:F47"/>
    <mergeCell ref="A42:B42"/>
    <mergeCell ref="A8:N8"/>
    <mergeCell ref="A4:N4"/>
    <mergeCell ref="A1:N1"/>
    <mergeCell ref="A48:B50"/>
    <mergeCell ref="C48:D50"/>
    <mergeCell ref="E48:F50"/>
    <mergeCell ref="C42:D42"/>
    <mergeCell ref="E42:F42"/>
    <mergeCell ref="G42:H42"/>
    <mergeCell ref="A39:B41"/>
  </mergeCells>
  <printOptions/>
  <pageMargins left="1.35" right="0.6" top="0.96" bottom="0.26" header="0" footer="0"/>
  <pageSetup horizontalDpi="120" verticalDpi="120" orientation="landscape" paperSize="9" scale="78" r:id="rId1"/>
  <ignoredErrors>
    <ignoredError sqref="C43:C47 A19:A41 B19:B47 D19:L47 C19:C41 A43:A44 A46:A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showZeros="0" zoomScale="75" zoomScaleNormal="75" workbookViewId="0" topLeftCell="A10">
      <selection activeCell="A21" sqref="A21"/>
    </sheetView>
  </sheetViews>
  <sheetFormatPr defaultColWidth="11.421875" defaultRowHeight="12.75"/>
  <cols>
    <col min="1" max="1" width="23.140625" style="0" customWidth="1"/>
    <col min="2" max="2" width="31.7109375" style="0" customWidth="1"/>
    <col min="3" max="3" width="23.140625" style="0" customWidth="1"/>
    <col min="4" max="4" width="11.8515625" style="0" customWidth="1"/>
    <col min="5" max="5" width="14.57421875" style="0" customWidth="1"/>
    <col min="6" max="6" width="13.8515625" style="0" customWidth="1"/>
  </cols>
  <sheetData>
    <row r="1" spans="1:6" ht="12.75">
      <c r="A1" s="72" t="s">
        <v>0</v>
      </c>
      <c r="B1" s="72"/>
      <c r="C1" s="72"/>
      <c r="D1" s="72"/>
      <c r="E1" s="72"/>
      <c r="F1" s="72"/>
    </row>
    <row r="3" spans="1:6" ht="12.75">
      <c r="A3" s="72" t="s">
        <v>49</v>
      </c>
      <c r="B3" s="72"/>
      <c r="C3" s="72"/>
      <c r="D3" s="72"/>
      <c r="E3" s="72"/>
      <c r="F3" s="72"/>
    </row>
    <row r="5" spans="1:6" ht="12.75">
      <c r="A5" s="72" t="s">
        <v>50</v>
      </c>
      <c r="B5" s="72"/>
      <c r="C5" s="72"/>
      <c r="D5" s="72"/>
      <c r="E5" s="72"/>
      <c r="F5" s="72"/>
    </row>
    <row r="7" ht="12.75">
      <c r="A7" t="s">
        <v>2</v>
      </c>
    </row>
    <row r="8" spans="1:6" ht="12.75">
      <c r="A8" s="73" t="s">
        <v>192</v>
      </c>
      <c r="B8" s="74"/>
      <c r="C8" s="74"/>
      <c r="D8" s="74"/>
      <c r="E8" s="74"/>
      <c r="F8" s="75"/>
    </row>
    <row r="10" ht="12.75">
      <c r="A10" t="s">
        <v>1</v>
      </c>
    </row>
    <row r="11" spans="1:6" ht="12.75">
      <c r="A11" s="73" t="s">
        <v>193</v>
      </c>
      <c r="B11" s="74"/>
      <c r="C11" s="74"/>
      <c r="D11" s="74"/>
      <c r="E11" s="74"/>
      <c r="F11" s="75"/>
    </row>
    <row r="13" spans="1:9" ht="12.75">
      <c r="A13" s="2" t="s">
        <v>51</v>
      </c>
      <c r="B13" s="2" t="s">
        <v>52</v>
      </c>
      <c r="C13" s="2" t="s">
        <v>53</v>
      </c>
      <c r="D13" s="2" t="s">
        <v>54</v>
      </c>
      <c r="E13" s="2" t="s">
        <v>55</v>
      </c>
      <c r="F13" s="2" t="s">
        <v>56</v>
      </c>
      <c r="G13" s="1"/>
      <c r="H13" s="72"/>
      <c r="I13" s="72"/>
    </row>
    <row r="14" spans="1:7" ht="12.75">
      <c r="A14" s="27" t="s">
        <v>106</v>
      </c>
      <c r="B14" s="31" t="s">
        <v>175</v>
      </c>
      <c r="C14" s="31" t="s">
        <v>107</v>
      </c>
      <c r="D14" s="33">
        <v>10</v>
      </c>
      <c r="E14" s="32">
        <v>0.09</v>
      </c>
      <c r="F14" s="16">
        <f aca="true" t="shared" si="0" ref="F14:F41">+E14*D14</f>
        <v>0.8999999999999999</v>
      </c>
      <c r="G14" s="5"/>
    </row>
    <row r="15" spans="1:7" ht="12.75">
      <c r="A15" s="26" t="s">
        <v>108</v>
      </c>
      <c r="B15" s="31" t="s">
        <v>176</v>
      </c>
      <c r="C15" s="31" t="s">
        <v>109</v>
      </c>
      <c r="D15" s="34">
        <v>10</v>
      </c>
      <c r="E15" s="25">
        <v>0.09</v>
      </c>
      <c r="F15" s="16">
        <f t="shared" si="0"/>
        <v>0.8999999999999999</v>
      </c>
      <c r="G15" s="5"/>
    </row>
    <row r="16" spans="1:7" ht="12.75">
      <c r="A16" s="26" t="s">
        <v>106</v>
      </c>
      <c r="B16" s="31" t="s">
        <v>177</v>
      </c>
      <c r="C16" s="31" t="s">
        <v>109</v>
      </c>
      <c r="D16" s="34">
        <v>5</v>
      </c>
      <c r="E16" s="25">
        <v>0.09</v>
      </c>
      <c r="F16" s="16">
        <f t="shared" si="0"/>
        <v>0.44999999999999996</v>
      </c>
      <c r="G16" s="5"/>
    </row>
    <row r="17" spans="1:7" ht="12.75">
      <c r="A17" s="26" t="s">
        <v>110</v>
      </c>
      <c r="B17" s="31" t="s">
        <v>178</v>
      </c>
      <c r="C17" s="31" t="s">
        <v>111</v>
      </c>
      <c r="D17" s="34">
        <v>30</v>
      </c>
      <c r="E17" s="25">
        <v>0.38</v>
      </c>
      <c r="F17" s="16">
        <f t="shared" si="0"/>
        <v>11.4</v>
      </c>
      <c r="G17" s="5"/>
    </row>
    <row r="18" spans="1:7" ht="12.75">
      <c r="A18" s="26" t="s">
        <v>108</v>
      </c>
      <c r="B18" s="31" t="s">
        <v>179</v>
      </c>
      <c r="C18" s="31" t="s">
        <v>112</v>
      </c>
      <c r="D18" s="34">
        <v>20</v>
      </c>
      <c r="E18" s="25">
        <v>0.14</v>
      </c>
      <c r="F18" s="16">
        <f t="shared" si="0"/>
        <v>2.8000000000000003</v>
      </c>
      <c r="G18" s="5"/>
    </row>
    <row r="19" spans="1:7" ht="12.75">
      <c r="A19" s="26" t="s">
        <v>110</v>
      </c>
      <c r="B19" s="31" t="s">
        <v>180</v>
      </c>
      <c r="C19" s="31" t="s">
        <v>113</v>
      </c>
      <c r="D19" s="34">
        <v>30</v>
      </c>
      <c r="E19" s="25">
        <v>0.38</v>
      </c>
      <c r="F19" s="16">
        <f t="shared" si="0"/>
        <v>11.4</v>
      </c>
      <c r="G19" s="5"/>
    </row>
    <row r="20" spans="1:7" ht="12.75">
      <c r="A20" s="26" t="s">
        <v>198</v>
      </c>
      <c r="B20" s="31" t="s">
        <v>181</v>
      </c>
      <c r="C20" s="31" t="s">
        <v>114</v>
      </c>
      <c r="D20" s="34">
        <v>240</v>
      </c>
      <c r="E20" s="25">
        <v>0.16</v>
      </c>
      <c r="F20" s="16">
        <f t="shared" si="0"/>
        <v>38.4</v>
      </c>
      <c r="G20" s="5"/>
    </row>
    <row r="21" spans="1:7" ht="12.75">
      <c r="A21" s="26"/>
      <c r="B21" s="31"/>
      <c r="C21" s="31" t="s">
        <v>115</v>
      </c>
      <c r="D21" s="34">
        <v>180</v>
      </c>
      <c r="E21" s="25">
        <v>0.06</v>
      </c>
      <c r="F21" s="16">
        <f t="shared" si="0"/>
        <v>10.799999999999999</v>
      </c>
      <c r="G21" s="5"/>
    </row>
    <row r="22" spans="1:7" ht="12.75">
      <c r="A22" s="26" t="s">
        <v>199</v>
      </c>
      <c r="B22" s="31" t="s">
        <v>182</v>
      </c>
      <c r="C22" s="31" t="s">
        <v>112</v>
      </c>
      <c r="D22" s="34">
        <v>20</v>
      </c>
      <c r="E22" s="25">
        <v>0.14</v>
      </c>
      <c r="F22" s="16">
        <f t="shared" si="0"/>
        <v>2.8000000000000003</v>
      </c>
      <c r="G22" s="5"/>
    </row>
    <row r="23" spans="1:7" ht="12.75">
      <c r="A23" s="26"/>
      <c r="B23" s="31" t="s">
        <v>183</v>
      </c>
      <c r="C23" s="31" t="s">
        <v>113</v>
      </c>
      <c r="D23" s="34">
        <v>90</v>
      </c>
      <c r="E23" s="25">
        <v>0.38</v>
      </c>
      <c r="F23" s="16">
        <f t="shared" si="0"/>
        <v>34.2</v>
      </c>
      <c r="G23" s="5"/>
    </row>
    <row r="24" spans="1:7" ht="12.75">
      <c r="A24" s="26" t="s">
        <v>200</v>
      </c>
      <c r="B24" s="31" t="s">
        <v>195</v>
      </c>
      <c r="C24" s="31" t="s">
        <v>112</v>
      </c>
      <c r="D24" s="34">
        <v>90</v>
      </c>
      <c r="E24" s="25">
        <v>0.14</v>
      </c>
      <c r="F24" s="16">
        <f t="shared" si="0"/>
        <v>12.600000000000001</v>
      </c>
      <c r="G24" s="5"/>
    </row>
    <row r="25" spans="1:7" ht="12.75">
      <c r="A25" s="26"/>
      <c r="B25" s="31" t="s">
        <v>197</v>
      </c>
      <c r="C25" s="31" t="s">
        <v>113</v>
      </c>
      <c r="D25" s="34">
        <v>90</v>
      </c>
      <c r="E25" s="25">
        <v>0.38</v>
      </c>
      <c r="F25" s="16">
        <f t="shared" si="0"/>
        <v>34.2</v>
      </c>
      <c r="G25" s="5"/>
    </row>
    <row r="26" spans="1:7" ht="12.75">
      <c r="A26" s="26" t="s">
        <v>201</v>
      </c>
      <c r="B26" s="31" t="s">
        <v>184</v>
      </c>
      <c r="C26" s="31" t="s">
        <v>116</v>
      </c>
      <c r="D26" s="34">
        <v>30</v>
      </c>
      <c r="E26" s="25">
        <v>0.14</v>
      </c>
      <c r="F26" s="16">
        <f t="shared" si="0"/>
        <v>4.2</v>
      </c>
      <c r="G26" s="5"/>
    </row>
    <row r="27" spans="1:7" ht="12.75">
      <c r="A27" s="26"/>
      <c r="B27" s="31" t="s">
        <v>185</v>
      </c>
      <c r="C27" s="31" t="s">
        <v>107</v>
      </c>
      <c r="D27" s="34">
        <v>60</v>
      </c>
      <c r="E27" s="25">
        <v>0.07</v>
      </c>
      <c r="F27" s="16">
        <f t="shared" si="0"/>
        <v>4.2</v>
      </c>
      <c r="G27" s="5"/>
    </row>
    <row r="28" spans="1:7" ht="12.75">
      <c r="A28" s="26" t="s">
        <v>174</v>
      </c>
      <c r="B28" s="31" t="s">
        <v>186</v>
      </c>
      <c r="C28" s="31" t="s">
        <v>117</v>
      </c>
      <c r="D28" s="34">
        <v>10</v>
      </c>
      <c r="E28" s="25">
        <v>0.14</v>
      </c>
      <c r="F28" s="16">
        <f t="shared" si="0"/>
        <v>1.4000000000000001</v>
      </c>
      <c r="G28" s="5"/>
    </row>
    <row r="29" spans="1:7" ht="12.75">
      <c r="A29" s="26" t="s">
        <v>202</v>
      </c>
      <c r="B29" s="31" t="s">
        <v>196</v>
      </c>
      <c r="C29" s="31" t="s">
        <v>116</v>
      </c>
      <c r="D29" s="34">
        <v>45</v>
      </c>
      <c r="E29" s="25">
        <v>0.14</v>
      </c>
      <c r="F29" s="16">
        <f t="shared" si="0"/>
        <v>6.300000000000001</v>
      </c>
      <c r="G29" s="5"/>
    </row>
    <row r="30" spans="1:7" ht="12.75">
      <c r="A30" s="26"/>
      <c r="B30" s="31" t="s">
        <v>187</v>
      </c>
      <c r="C30" s="31" t="s">
        <v>113</v>
      </c>
      <c r="D30" s="34">
        <v>60</v>
      </c>
      <c r="E30" s="25">
        <v>0.38</v>
      </c>
      <c r="F30" s="16">
        <f t="shared" si="0"/>
        <v>22.8</v>
      </c>
      <c r="G30" s="5"/>
    </row>
    <row r="31" spans="1:7" ht="12.75">
      <c r="A31" s="26"/>
      <c r="B31" s="31" t="s">
        <v>188</v>
      </c>
      <c r="C31" s="31" t="s">
        <v>116</v>
      </c>
      <c r="D31" s="34">
        <v>20</v>
      </c>
      <c r="E31" s="25">
        <v>0.14</v>
      </c>
      <c r="F31" s="16">
        <f t="shared" si="0"/>
        <v>2.8000000000000003</v>
      </c>
      <c r="G31" s="5"/>
    </row>
    <row r="32" spans="1:7" ht="12.75">
      <c r="A32" s="26"/>
      <c r="B32" s="31" t="s">
        <v>189</v>
      </c>
      <c r="C32" s="31" t="s">
        <v>118</v>
      </c>
      <c r="D32" s="34">
        <v>30</v>
      </c>
      <c r="E32" s="25">
        <v>0.14</v>
      </c>
      <c r="F32" s="16">
        <f t="shared" si="0"/>
        <v>4.2</v>
      </c>
      <c r="G32" s="5"/>
    </row>
    <row r="33" spans="1:7" ht="12.75">
      <c r="A33" s="26" t="s">
        <v>203</v>
      </c>
      <c r="B33" s="31" t="s">
        <v>190</v>
      </c>
      <c r="C33" s="31" t="s">
        <v>116</v>
      </c>
      <c r="D33" s="34">
        <v>30</v>
      </c>
      <c r="E33" s="25">
        <v>0.14</v>
      </c>
      <c r="F33" s="16">
        <f t="shared" si="0"/>
        <v>4.2</v>
      </c>
      <c r="G33" s="5"/>
    </row>
    <row r="34" spans="1:7" ht="12.75">
      <c r="A34" s="26" t="s">
        <v>204</v>
      </c>
      <c r="B34" s="31" t="s">
        <v>191</v>
      </c>
      <c r="C34" s="31" t="s">
        <v>107</v>
      </c>
      <c r="D34" s="34">
        <v>10</v>
      </c>
      <c r="E34" s="25">
        <v>0.07</v>
      </c>
      <c r="F34" s="16">
        <f t="shared" si="0"/>
        <v>0.7000000000000001</v>
      </c>
      <c r="G34" s="5"/>
    </row>
    <row r="35" spans="1:7" ht="12.75">
      <c r="A35" s="26"/>
      <c r="B35" s="42"/>
      <c r="C35" s="9"/>
      <c r="D35" s="34"/>
      <c r="E35" s="25">
        <v>0</v>
      </c>
      <c r="F35" s="16">
        <f t="shared" si="0"/>
        <v>0</v>
      </c>
      <c r="G35" s="5"/>
    </row>
    <row r="36" spans="1:7" ht="12.75">
      <c r="A36" s="26"/>
      <c r="B36" s="9"/>
      <c r="C36" s="9"/>
      <c r="D36" s="34"/>
      <c r="E36" s="25"/>
      <c r="F36" s="16">
        <f t="shared" si="0"/>
        <v>0</v>
      </c>
      <c r="G36" s="5"/>
    </row>
    <row r="37" spans="1:7" ht="12.75">
      <c r="A37" s="26"/>
      <c r="B37" s="9"/>
      <c r="C37" s="9"/>
      <c r="D37" s="34"/>
      <c r="E37" s="25"/>
      <c r="F37" s="16">
        <f t="shared" si="0"/>
        <v>0</v>
      </c>
      <c r="G37" s="5"/>
    </row>
    <row r="38" spans="1:7" ht="12.75">
      <c r="A38" s="26"/>
      <c r="B38" s="9"/>
      <c r="C38" s="9"/>
      <c r="D38" s="34"/>
      <c r="E38" s="25"/>
      <c r="F38" s="16">
        <f t="shared" si="0"/>
        <v>0</v>
      </c>
      <c r="G38" s="5"/>
    </row>
    <row r="39" spans="1:7" ht="12.75">
      <c r="A39" s="26"/>
      <c r="B39" s="9"/>
      <c r="C39" s="9"/>
      <c r="D39" s="34"/>
      <c r="E39" s="25"/>
      <c r="F39" s="16">
        <f t="shared" si="0"/>
        <v>0</v>
      </c>
      <c r="G39" s="5"/>
    </row>
    <row r="40" spans="1:7" ht="12.75">
      <c r="A40" s="26"/>
      <c r="B40" s="9"/>
      <c r="C40" s="9"/>
      <c r="D40" s="34"/>
      <c r="E40" s="25"/>
      <c r="F40" s="16">
        <f t="shared" si="0"/>
        <v>0</v>
      </c>
      <c r="G40" s="5"/>
    </row>
    <row r="41" spans="1:7" ht="12.75">
      <c r="A41" s="26"/>
      <c r="B41" s="9"/>
      <c r="C41" s="9"/>
      <c r="D41" s="34"/>
      <c r="E41" s="25"/>
      <c r="F41" s="16">
        <f t="shared" si="0"/>
        <v>0</v>
      </c>
      <c r="G41" s="5"/>
    </row>
    <row r="42" spans="1:7" ht="12.75">
      <c r="A42" s="26"/>
      <c r="B42" s="9"/>
      <c r="C42" s="9"/>
      <c r="D42" s="34"/>
      <c r="E42" s="25"/>
      <c r="F42" s="16">
        <f aca="true" t="shared" si="1" ref="F42:F59">+E42*D42</f>
        <v>0</v>
      </c>
      <c r="G42" s="5"/>
    </row>
    <row r="43" spans="1:7" ht="12.75">
      <c r="A43" s="26"/>
      <c r="B43" s="9"/>
      <c r="C43" s="9"/>
      <c r="D43" s="34"/>
      <c r="E43" s="25"/>
      <c r="F43" s="16">
        <f t="shared" si="1"/>
        <v>0</v>
      </c>
      <c r="G43" s="5"/>
    </row>
    <row r="44" spans="1:7" ht="12.75">
      <c r="A44" s="26"/>
      <c r="B44" s="9"/>
      <c r="C44" s="9"/>
      <c r="D44" s="34"/>
      <c r="E44" s="25"/>
      <c r="F44" s="16">
        <f t="shared" si="1"/>
        <v>0</v>
      </c>
      <c r="G44" s="5"/>
    </row>
    <row r="45" spans="1:7" ht="12.75">
      <c r="A45" s="26"/>
      <c r="B45" s="9"/>
      <c r="C45" s="9"/>
      <c r="D45" s="34"/>
      <c r="E45" s="25"/>
      <c r="F45" s="16">
        <f t="shared" si="1"/>
        <v>0</v>
      </c>
      <c r="G45" s="5"/>
    </row>
    <row r="46" spans="1:7" ht="12.75">
      <c r="A46" s="26"/>
      <c r="B46" s="9"/>
      <c r="C46" s="9"/>
      <c r="D46" s="34"/>
      <c r="E46" s="25"/>
      <c r="F46" s="16">
        <f t="shared" si="1"/>
        <v>0</v>
      </c>
      <c r="G46" s="5"/>
    </row>
    <row r="47" spans="1:7" ht="12.75">
      <c r="A47" s="26"/>
      <c r="B47" s="9"/>
      <c r="C47" s="9"/>
      <c r="D47" s="34"/>
      <c r="E47" s="25"/>
      <c r="F47" s="16">
        <f t="shared" si="1"/>
        <v>0</v>
      </c>
      <c r="G47" s="5"/>
    </row>
    <row r="48" spans="1:7" ht="12.75">
      <c r="A48" s="26"/>
      <c r="B48" s="9"/>
      <c r="C48" s="9"/>
      <c r="D48" s="34"/>
      <c r="E48" s="25"/>
      <c r="F48" s="16">
        <f t="shared" si="1"/>
        <v>0</v>
      </c>
      <c r="G48" s="5"/>
    </row>
    <row r="49" spans="1:7" ht="12.75">
      <c r="A49" s="26"/>
      <c r="B49" s="9"/>
      <c r="C49" s="9"/>
      <c r="D49" s="34"/>
      <c r="E49" s="25"/>
      <c r="F49" s="16">
        <f t="shared" si="1"/>
        <v>0</v>
      </c>
      <c r="G49" s="5"/>
    </row>
    <row r="50" spans="1:7" ht="12.75">
      <c r="A50" s="26"/>
      <c r="B50" s="9"/>
      <c r="C50" s="9"/>
      <c r="D50" s="34"/>
      <c r="E50" s="25"/>
      <c r="F50" s="16">
        <f t="shared" si="1"/>
        <v>0</v>
      </c>
      <c r="G50" s="5"/>
    </row>
    <row r="51" spans="1:7" ht="12.75">
      <c r="A51" s="26"/>
      <c r="B51" s="9"/>
      <c r="C51" s="9"/>
      <c r="D51" s="34"/>
      <c r="E51" s="25"/>
      <c r="F51" s="16">
        <f t="shared" si="1"/>
        <v>0</v>
      </c>
      <c r="G51" s="5"/>
    </row>
    <row r="52" spans="1:7" ht="12.75">
      <c r="A52" s="26"/>
      <c r="B52" s="9"/>
      <c r="C52" s="9"/>
      <c r="D52" s="34"/>
      <c r="E52" s="25"/>
      <c r="F52" s="16">
        <f t="shared" si="1"/>
        <v>0</v>
      </c>
      <c r="G52" s="5"/>
    </row>
    <row r="53" spans="1:7" ht="12.75">
      <c r="A53" s="26"/>
      <c r="B53" s="26"/>
      <c r="C53" s="9"/>
      <c r="D53" s="34"/>
      <c r="E53" s="25"/>
      <c r="F53" s="16">
        <f t="shared" si="1"/>
        <v>0</v>
      </c>
      <c r="G53" s="5"/>
    </row>
    <row r="54" spans="1:7" ht="12.75">
      <c r="A54" s="26"/>
      <c r="B54" s="26"/>
      <c r="C54" s="9"/>
      <c r="D54" s="34"/>
      <c r="E54" s="25"/>
      <c r="F54" s="16">
        <f t="shared" si="1"/>
        <v>0</v>
      </c>
      <c r="G54" s="5"/>
    </row>
    <row r="55" spans="1:7" ht="12.75">
      <c r="A55" s="26"/>
      <c r="B55" s="26"/>
      <c r="C55" s="9"/>
      <c r="D55" s="34"/>
      <c r="E55" s="25"/>
      <c r="F55" s="16">
        <f t="shared" si="1"/>
        <v>0</v>
      </c>
      <c r="G55" s="5"/>
    </row>
    <row r="56" spans="1:7" ht="12.75">
      <c r="A56" s="26"/>
      <c r="B56" s="26"/>
      <c r="C56" s="9"/>
      <c r="D56" s="34"/>
      <c r="E56" s="25"/>
      <c r="F56" s="16">
        <f t="shared" si="1"/>
        <v>0</v>
      </c>
      <c r="G56" s="5"/>
    </row>
    <row r="57" spans="1:7" ht="12.75">
      <c r="A57" s="26"/>
      <c r="B57" s="26"/>
      <c r="C57" s="9"/>
      <c r="D57" s="34"/>
      <c r="E57" s="25"/>
      <c r="F57" s="16">
        <f t="shared" si="1"/>
        <v>0</v>
      </c>
      <c r="G57" s="5"/>
    </row>
    <row r="58" spans="1:7" ht="12.75">
      <c r="A58" s="26"/>
      <c r="B58" s="26"/>
      <c r="C58" s="9"/>
      <c r="D58" s="34"/>
      <c r="E58" s="25"/>
      <c r="F58" s="16">
        <f t="shared" si="1"/>
        <v>0</v>
      </c>
      <c r="G58" s="5"/>
    </row>
    <row r="59" spans="1:7" ht="12.75">
      <c r="A59" s="26"/>
      <c r="B59" s="26"/>
      <c r="C59" s="9"/>
      <c r="D59" s="34"/>
      <c r="E59" s="25"/>
      <c r="F59" s="16">
        <f t="shared" si="1"/>
        <v>0</v>
      </c>
      <c r="G59" s="5"/>
    </row>
    <row r="60" spans="1:7" ht="12.75">
      <c r="A60" s="73" t="s">
        <v>15</v>
      </c>
      <c r="B60" s="74"/>
      <c r="C60" s="74"/>
      <c r="D60" s="74"/>
      <c r="E60" s="74"/>
      <c r="F60" s="15">
        <f>SUM(F14:F59)</f>
        <v>211.65</v>
      </c>
      <c r="G60" s="5"/>
    </row>
    <row r="62" ht="12.75">
      <c r="A62" t="s">
        <v>57</v>
      </c>
    </row>
    <row r="63" ht="12.75">
      <c r="A63" t="s">
        <v>58</v>
      </c>
    </row>
  </sheetData>
  <mergeCells count="7">
    <mergeCell ref="H13:I13"/>
    <mergeCell ref="A60:E60"/>
    <mergeCell ref="A1:F1"/>
    <mergeCell ref="A3:F3"/>
    <mergeCell ref="A5:F5"/>
    <mergeCell ref="A8:F8"/>
    <mergeCell ref="A11:F11"/>
  </mergeCells>
  <printOptions/>
  <pageMargins left="1.56" right="0.28" top="1" bottom="1" header="0" footer="0"/>
  <pageSetup horizontalDpi="120" verticalDpi="120" orientation="portrait" paperSize="9" scale="7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showZeros="0" zoomScale="75" zoomScaleNormal="75" workbookViewId="0" topLeftCell="A1">
      <selection activeCell="A19" sqref="A19"/>
    </sheetView>
  </sheetViews>
  <sheetFormatPr defaultColWidth="11.421875" defaultRowHeight="12.75"/>
  <cols>
    <col min="1" max="1" width="29.7109375" style="0" customWidth="1"/>
    <col min="2" max="2" width="18.7109375" style="0" customWidth="1"/>
    <col min="3" max="3" width="15.421875" style="0" customWidth="1"/>
    <col min="4" max="4" width="4.57421875" style="0" hidden="1" customWidth="1"/>
    <col min="5" max="5" width="15.8515625" style="0" customWidth="1"/>
    <col min="6" max="6" width="15.7109375" style="0" customWidth="1"/>
    <col min="7" max="7" width="14.00390625" style="0" customWidth="1"/>
  </cols>
  <sheetData>
    <row r="1" spans="1:7" ht="12.75">
      <c r="A1" s="72" t="s">
        <v>0</v>
      </c>
      <c r="B1" s="72"/>
      <c r="C1" s="72"/>
      <c r="D1" s="72"/>
      <c r="E1" s="72"/>
      <c r="F1" s="72"/>
      <c r="G1" s="72"/>
    </row>
    <row r="3" spans="1:7" ht="12.75">
      <c r="A3" s="72" t="s">
        <v>65</v>
      </c>
      <c r="B3" s="72"/>
      <c r="C3" s="72"/>
      <c r="D3" s="72"/>
      <c r="E3" s="72"/>
      <c r="F3" s="72"/>
      <c r="G3" s="72"/>
    </row>
    <row r="5" spans="1:7" ht="12.75">
      <c r="A5" s="72" t="s">
        <v>93</v>
      </c>
      <c r="B5" s="72"/>
      <c r="C5" s="72"/>
      <c r="D5" s="72"/>
      <c r="E5" s="72"/>
      <c r="F5" s="72"/>
      <c r="G5" s="72"/>
    </row>
    <row r="7" ht="12.75">
      <c r="A7" t="s">
        <v>2</v>
      </c>
    </row>
    <row r="8" spans="1:7" ht="12.75">
      <c r="A8" s="73" t="str">
        <f>+'Anexo 1'!A8:F8</f>
        <v>17.66 AUTORIZACION TEMPORAL PARA USO COMERCIAL DEL RETIRO  FRONTAL Y/O AREAS COMUNES</v>
      </c>
      <c r="B8" s="74"/>
      <c r="C8" s="74"/>
      <c r="D8" s="74"/>
      <c r="E8" s="74"/>
      <c r="F8" s="74"/>
      <c r="G8" s="75"/>
    </row>
    <row r="10" ht="12.75">
      <c r="A10" t="s">
        <v>1</v>
      </c>
    </row>
    <row r="11" spans="1:7" ht="12.75">
      <c r="A11" s="73" t="str">
        <f>+'Anexo 1'!A11:F11</f>
        <v>GERENCIA DE DESARROLLO URBANO</v>
      </c>
      <c r="B11" s="74"/>
      <c r="C11" s="74"/>
      <c r="D11" s="74"/>
      <c r="E11" s="74"/>
      <c r="F11" s="74"/>
      <c r="G11" s="75"/>
    </row>
    <row r="13" spans="1:7" ht="12.75">
      <c r="A13" s="76" t="s">
        <v>105</v>
      </c>
      <c r="B13" s="76" t="s">
        <v>59</v>
      </c>
      <c r="C13" s="76" t="s">
        <v>63</v>
      </c>
      <c r="D13" s="7"/>
      <c r="E13" s="76" t="s">
        <v>61</v>
      </c>
      <c r="F13" s="76" t="s">
        <v>64</v>
      </c>
      <c r="G13" s="79" t="s">
        <v>56</v>
      </c>
    </row>
    <row r="14" spans="1:7" ht="12.75">
      <c r="A14" s="76"/>
      <c r="B14" s="76"/>
      <c r="C14" s="76"/>
      <c r="D14" s="8"/>
      <c r="E14" s="76"/>
      <c r="F14" s="76"/>
      <c r="G14" s="80"/>
    </row>
    <row r="15" spans="1:7" ht="12.75">
      <c r="A15" s="26" t="s">
        <v>172</v>
      </c>
      <c r="B15" s="29" t="s">
        <v>119</v>
      </c>
      <c r="C15" s="77" t="s">
        <v>120</v>
      </c>
      <c r="D15" s="78"/>
      <c r="E15" s="21">
        <v>5</v>
      </c>
      <c r="F15" s="35">
        <v>0.04</v>
      </c>
      <c r="G15" s="16">
        <f aca="true" t="shared" si="0" ref="G15:G46">+E15*F15</f>
        <v>0.2</v>
      </c>
    </row>
    <row r="16" spans="1:7" ht="12.75">
      <c r="A16" s="31" t="s">
        <v>173</v>
      </c>
      <c r="B16" s="31" t="s">
        <v>121</v>
      </c>
      <c r="C16" s="77" t="s">
        <v>120</v>
      </c>
      <c r="D16" s="78"/>
      <c r="E16" s="6">
        <v>10</v>
      </c>
      <c r="F16" s="28">
        <v>0.02</v>
      </c>
      <c r="G16" s="16">
        <f t="shared" si="0"/>
        <v>0.2</v>
      </c>
    </row>
    <row r="17" spans="2:7" ht="12.75">
      <c r="B17" s="31" t="s">
        <v>122</v>
      </c>
      <c r="C17" s="77" t="s">
        <v>120</v>
      </c>
      <c r="D17" s="78"/>
      <c r="E17" s="6">
        <v>2</v>
      </c>
      <c r="F17" s="28">
        <v>0.4</v>
      </c>
      <c r="G17" s="16">
        <f t="shared" si="0"/>
        <v>0.8</v>
      </c>
    </row>
    <row r="18" spans="1:7" ht="12.75">
      <c r="A18" s="31"/>
      <c r="B18" s="31" t="s">
        <v>123</v>
      </c>
      <c r="C18" s="77" t="s">
        <v>120</v>
      </c>
      <c r="D18" s="78"/>
      <c r="E18" s="6">
        <v>1</v>
      </c>
      <c r="F18" s="28">
        <v>1.7</v>
      </c>
      <c r="G18" s="16">
        <f t="shared" si="0"/>
        <v>1.7</v>
      </c>
    </row>
    <row r="19" spans="1:7" ht="12.75">
      <c r="A19" s="26" t="s">
        <v>202</v>
      </c>
      <c r="B19" s="31" t="s">
        <v>128</v>
      </c>
      <c r="C19" s="77" t="s">
        <v>120</v>
      </c>
      <c r="D19" s="78"/>
      <c r="E19" s="6">
        <v>1</v>
      </c>
      <c r="F19" s="28">
        <v>2.5</v>
      </c>
      <c r="G19" s="16">
        <f t="shared" si="0"/>
        <v>2.5</v>
      </c>
    </row>
    <row r="20" spans="1:7" ht="12.75">
      <c r="A20" s="26"/>
      <c r="B20" s="31" t="s">
        <v>124</v>
      </c>
      <c r="C20" s="77" t="s">
        <v>120</v>
      </c>
      <c r="D20" s="78"/>
      <c r="E20" s="6">
        <v>20</v>
      </c>
      <c r="F20" s="28">
        <v>0.001</v>
      </c>
      <c r="G20" s="16">
        <f t="shared" si="0"/>
        <v>0.02</v>
      </c>
    </row>
    <row r="21" spans="1:7" ht="12.75">
      <c r="A21" s="31"/>
      <c r="B21" s="31" t="s">
        <v>125</v>
      </c>
      <c r="C21" s="9" t="s">
        <v>120</v>
      </c>
      <c r="D21" s="5"/>
      <c r="E21" s="6">
        <v>15</v>
      </c>
      <c r="F21" s="28">
        <v>0.01</v>
      </c>
      <c r="G21" s="16">
        <f t="shared" si="0"/>
        <v>0.15</v>
      </c>
    </row>
    <row r="22" spans="1:7" ht="12.75">
      <c r="A22" s="26" t="s">
        <v>203</v>
      </c>
      <c r="B22" s="31" t="s">
        <v>126</v>
      </c>
      <c r="C22" s="9" t="s">
        <v>120</v>
      </c>
      <c r="D22" s="5"/>
      <c r="E22" s="6">
        <v>5</v>
      </c>
      <c r="F22" s="28">
        <v>0.004</v>
      </c>
      <c r="G22" s="16">
        <f t="shared" si="0"/>
        <v>0.02</v>
      </c>
    </row>
    <row r="23" spans="1:7" ht="12.75">
      <c r="A23" s="31" t="s">
        <v>204</v>
      </c>
      <c r="B23" s="31" t="s">
        <v>127</v>
      </c>
      <c r="C23" s="9" t="s">
        <v>120</v>
      </c>
      <c r="D23" s="5"/>
      <c r="E23" s="6">
        <v>2</v>
      </c>
      <c r="F23" s="28">
        <v>0.09</v>
      </c>
      <c r="G23" s="16">
        <f t="shared" si="0"/>
        <v>0.18</v>
      </c>
    </row>
    <row r="24" spans="1:7" ht="12.75">
      <c r="A24" s="31"/>
      <c r="B24" s="31"/>
      <c r="C24" s="9"/>
      <c r="D24" s="5"/>
      <c r="E24" s="6"/>
      <c r="F24" s="28"/>
      <c r="G24" s="16">
        <f t="shared" si="0"/>
        <v>0</v>
      </c>
    </row>
    <row r="25" spans="1:7" ht="12.75">
      <c r="A25" s="31"/>
      <c r="B25" s="31"/>
      <c r="C25" s="9"/>
      <c r="D25" s="5"/>
      <c r="E25" s="6"/>
      <c r="F25" s="28"/>
      <c r="G25" s="16">
        <f t="shared" si="0"/>
        <v>0</v>
      </c>
    </row>
    <row r="26" spans="1:7" ht="12.75">
      <c r="A26" s="31"/>
      <c r="B26" s="31"/>
      <c r="C26" s="9"/>
      <c r="D26" s="5"/>
      <c r="E26" s="6"/>
      <c r="F26" s="28"/>
      <c r="G26" s="16">
        <f t="shared" si="0"/>
        <v>0</v>
      </c>
    </row>
    <row r="27" spans="1:7" ht="12.75">
      <c r="A27" s="31"/>
      <c r="B27" s="31"/>
      <c r="C27" s="9"/>
      <c r="D27" s="5"/>
      <c r="E27" s="6"/>
      <c r="F27" s="28"/>
      <c r="G27" s="16">
        <f t="shared" si="0"/>
        <v>0</v>
      </c>
    </row>
    <row r="28" spans="1:7" ht="12.75">
      <c r="A28" s="31"/>
      <c r="B28" s="31"/>
      <c r="C28" s="9"/>
      <c r="D28" s="5"/>
      <c r="E28" s="6"/>
      <c r="F28" s="28"/>
      <c r="G28" s="16">
        <f t="shared" si="0"/>
        <v>0</v>
      </c>
    </row>
    <row r="29" spans="1:7" ht="12.75">
      <c r="A29" s="31"/>
      <c r="B29" s="31"/>
      <c r="C29" s="9"/>
      <c r="D29" s="5"/>
      <c r="E29" s="6"/>
      <c r="F29" s="28"/>
      <c r="G29" s="16">
        <f t="shared" si="0"/>
        <v>0</v>
      </c>
    </row>
    <row r="30" spans="1:7" ht="12.75">
      <c r="A30" s="31"/>
      <c r="B30" s="31"/>
      <c r="C30" s="9"/>
      <c r="D30" s="5"/>
      <c r="E30" s="6"/>
      <c r="F30" s="28"/>
      <c r="G30" s="16">
        <f t="shared" si="0"/>
        <v>0</v>
      </c>
    </row>
    <row r="31" spans="1:7" ht="12.75">
      <c r="A31" s="31"/>
      <c r="B31" s="31"/>
      <c r="C31" s="9"/>
      <c r="D31" s="5"/>
      <c r="E31" s="6"/>
      <c r="F31" s="28"/>
      <c r="G31" s="16">
        <f t="shared" si="0"/>
        <v>0</v>
      </c>
    </row>
    <row r="32" spans="1:7" ht="12.75">
      <c r="A32" s="31"/>
      <c r="B32" s="31"/>
      <c r="C32" s="9"/>
      <c r="D32" s="5"/>
      <c r="E32" s="6"/>
      <c r="F32" s="28"/>
      <c r="G32" s="16">
        <f t="shared" si="0"/>
        <v>0</v>
      </c>
    </row>
    <row r="33" spans="1:7" ht="12.75">
      <c r="A33" s="31"/>
      <c r="B33" s="31"/>
      <c r="C33" s="9"/>
      <c r="D33" s="5"/>
      <c r="E33" s="6"/>
      <c r="F33" s="28"/>
      <c r="G33" s="16">
        <f t="shared" si="0"/>
        <v>0</v>
      </c>
    </row>
    <row r="34" spans="1:7" ht="12.75">
      <c r="A34" s="31"/>
      <c r="B34" s="31"/>
      <c r="C34" s="9"/>
      <c r="D34" s="5"/>
      <c r="E34" s="6"/>
      <c r="F34" s="28"/>
      <c r="G34" s="16">
        <f t="shared" si="0"/>
        <v>0</v>
      </c>
    </row>
    <row r="35" spans="1:7" ht="12.75">
      <c r="A35" s="31"/>
      <c r="B35" s="31"/>
      <c r="C35" s="9"/>
      <c r="D35" s="5"/>
      <c r="E35" s="6"/>
      <c r="F35" s="28"/>
      <c r="G35" s="16">
        <f t="shared" si="0"/>
        <v>0</v>
      </c>
    </row>
    <row r="36" spans="1:7" ht="12.75">
      <c r="A36" s="31"/>
      <c r="B36" s="31"/>
      <c r="C36" s="9"/>
      <c r="D36" s="5"/>
      <c r="E36" s="6"/>
      <c r="F36" s="28"/>
      <c r="G36" s="16">
        <f t="shared" si="0"/>
        <v>0</v>
      </c>
    </row>
    <row r="37" spans="1:7" ht="12.75">
      <c r="A37" s="31"/>
      <c r="B37" s="31"/>
      <c r="C37" s="9"/>
      <c r="D37" s="5"/>
      <c r="E37" s="6"/>
      <c r="F37" s="28"/>
      <c r="G37" s="16">
        <f t="shared" si="0"/>
        <v>0</v>
      </c>
    </row>
    <row r="38" spans="1:7" ht="12.75">
      <c r="A38" s="31"/>
      <c r="B38" s="31"/>
      <c r="C38" s="9"/>
      <c r="D38" s="5"/>
      <c r="E38" s="6"/>
      <c r="F38" s="28"/>
      <c r="G38" s="16">
        <f t="shared" si="0"/>
        <v>0</v>
      </c>
    </row>
    <row r="39" spans="1:7" ht="12.75">
      <c r="A39" s="31"/>
      <c r="B39" s="31"/>
      <c r="C39" s="9"/>
      <c r="D39" s="5"/>
      <c r="E39" s="6"/>
      <c r="F39" s="28"/>
      <c r="G39" s="16">
        <f t="shared" si="0"/>
        <v>0</v>
      </c>
    </row>
    <row r="40" spans="1:7" ht="12.75">
      <c r="A40" s="31"/>
      <c r="B40" s="31"/>
      <c r="C40" s="9"/>
      <c r="D40" s="5"/>
      <c r="E40" s="6"/>
      <c r="F40" s="28"/>
      <c r="G40" s="16">
        <f t="shared" si="0"/>
        <v>0</v>
      </c>
    </row>
    <row r="41" spans="1:7" ht="12.75">
      <c r="A41" s="31"/>
      <c r="B41" s="31"/>
      <c r="C41" s="9"/>
      <c r="D41" s="5"/>
      <c r="E41" s="6"/>
      <c r="F41" s="28"/>
      <c r="G41" s="16">
        <f t="shared" si="0"/>
        <v>0</v>
      </c>
    </row>
    <row r="42" spans="1:7" ht="12.75">
      <c r="A42" s="31"/>
      <c r="B42" s="31"/>
      <c r="C42" s="9"/>
      <c r="D42" s="5"/>
      <c r="E42" s="6"/>
      <c r="F42" s="28"/>
      <c r="G42" s="16">
        <f t="shared" si="0"/>
        <v>0</v>
      </c>
    </row>
    <row r="43" spans="1:7" ht="12.75">
      <c r="A43" s="31"/>
      <c r="B43" s="31"/>
      <c r="C43" s="9"/>
      <c r="D43" s="5"/>
      <c r="E43" s="6"/>
      <c r="F43" s="28"/>
      <c r="G43" s="16">
        <f t="shared" si="0"/>
        <v>0</v>
      </c>
    </row>
    <row r="44" spans="1:7" ht="12.75">
      <c r="A44" s="31"/>
      <c r="B44" s="31"/>
      <c r="C44" s="9"/>
      <c r="D44" s="5"/>
      <c r="E44" s="6"/>
      <c r="F44" s="28"/>
      <c r="G44" s="16">
        <f t="shared" si="0"/>
        <v>0</v>
      </c>
    </row>
    <row r="45" spans="1:7" ht="12.75">
      <c r="A45" s="31"/>
      <c r="B45" s="31"/>
      <c r="C45" s="77"/>
      <c r="D45" s="78"/>
      <c r="E45" s="6"/>
      <c r="F45" s="28"/>
      <c r="G45" s="16">
        <f t="shared" si="0"/>
        <v>0</v>
      </c>
    </row>
    <row r="46" spans="1:7" ht="12.75">
      <c r="A46" s="31"/>
      <c r="B46" s="31"/>
      <c r="C46" s="77"/>
      <c r="D46" s="78"/>
      <c r="E46" s="6"/>
      <c r="F46" s="28"/>
      <c r="G46" s="16">
        <f t="shared" si="0"/>
        <v>0</v>
      </c>
    </row>
    <row r="47" spans="1:7" ht="12.75">
      <c r="A47" s="31"/>
      <c r="B47" s="31"/>
      <c r="C47" s="77"/>
      <c r="D47" s="78"/>
      <c r="E47" s="6"/>
      <c r="F47" s="28"/>
      <c r="G47" s="16">
        <f aca="true" t="shared" si="1" ref="G47:G63">+E47*F47</f>
        <v>0</v>
      </c>
    </row>
    <row r="48" spans="1:7" ht="12.75">
      <c r="A48" s="31"/>
      <c r="B48" s="31"/>
      <c r="C48" s="77"/>
      <c r="D48" s="78"/>
      <c r="E48" s="6"/>
      <c r="F48" s="28"/>
      <c r="G48" s="16">
        <f t="shared" si="1"/>
        <v>0</v>
      </c>
    </row>
    <row r="49" spans="1:7" ht="12.75">
      <c r="A49" s="31"/>
      <c r="B49" s="31"/>
      <c r="C49" s="77"/>
      <c r="D49" s="78"/>
      <c r="E49" s="6"/>
      <c r="F49" s="28"/>
      <c r="G49" s="16">
        <f t="shared" si="1"/>
        <v>0</v>
      </c>
    </row>
    <row r="50" spans="1:7" ht="12.75">
      <c r="A50" s="31"/>
      <c r="B50" s="31"/>
      <c r="C50" s="77"/>
      <c r="D50" s="78"/>
      <c r="E50" s="6"/>
      <c r="F50" s="28"/>
      <c r="G50" s="16">
        <f t="shared" si="1"/>
        <v>0</v>
      </c>
    </row>
    <row r="51" spans="1:7" ht="12.75">
      <c r="A51" s="31"/>
      <c r="B51" s="31"/>
      <c r="C51" s="77"/>
      <c r="D51" s="78"/>
      <c r="E51" s="6"/>
      <c r="F51" s="28"/>
      <c r="G51" s="16">
        <f t="shared" si="1"/>
        <v>0</v>
      </c>
    </row>
    <row r="52" spans="1:7" ht="12.75">
      <c r="A52" s="31"/>
      <c r="B52" s="31"/>
      <c r="C52" s="77"/>
      <c r="D52" s="78"/>
      <c r="E52" s="6"/>
      <c r="F52" s="28"/>
      <c r="G52" s="16">
        <f t="shared" si="1"/>
        <v>0</v>
      </c>
    </row>
    <row r="53" spans="1:7" ht="12.75">
      <c r="A53" s="31"/>
      <c r="B53" s="31"/>
      <c r="C53" s="77"/>
      <c r="D53" s="78"/>
      <c r="E53" s="6"/>
      <c r="F53" s="28"/>
      <c r="G53" s="16">
        <f t="shared" si="1"/>
        <v>0</v>
      </c>
    </row>
    <row r="54" spans="1:7" ht="12.75">
      <c r="A54" s="31"/>
      <c r="B54" s="31"/>
      <c r="C54" s="77"/>
      <c r="D54" s="78"/>
      <c r="E54" s="6"/>
      <c r="F54" s="28"/>
      <c r="G54" s="16">
        <f t="shared" si="1"/>
        <v>0</v>
      </c>
    </row>
    <row r="55" spans="1:7" ht="12.75">
      <c r="A55" s="31"/>
      <c r="B55" s="31"/>
      <c r="C55" s="77"/>
      <c r="D55" s="78"/>
      <c r="E55" s="6"/>
      <c r="F55" s="28"/>
      <c r="G55" s="16">
        <f t="shared" si="1"/>
        <v>0</v>
      </c>
    </row>
    <row r="56" spans="1:7" ht="12.75">
      <c r="A56" s="31"/>
      <c r="B56" s="31"/>
      <c r="C56" s="77"/>
      <c r="D56" s="78"/>
      <c r="E56" s="6"/>
      <c r="F56" s="28"/>
      <c r="G56" s="16">
        <f t="shared" si="1"/>
        <v>0</v>
      </c>
    </row>
    <row r="57" spans="1:7" ht="12.75">
      <c r="A57" s="31"/>
      <c r="B57" s="31"/>
      <c r="C57" s="77"/>
      <c r="D57" s="78"/>
      <c r="E57" s="6"/>
      <c r="F57" s="28"/>
      <c r="G57" s="16">
        <f t="shared" si="1"/>
        <v>0</v>
      </c>
    </row>
    <row r="58" spans="1:7" ht="12.75">
      <c r="A58" s="31"/>
      <c r="B58" s="31"/>
      <c r="C58" s="77"/>
      <c r="D58" s="78"/>
      <c r="E58" s="6"/>
      <c r="F58" s="28"/>
      <c r="G58" s="16">
        <f t="shared" si="1"/>
        <v>0</v>
      </c>
    </row>
    <row r="59" spans="1:7" ht="12.75">
      <c r="A59" s="31"/>
      <c r="B59" s="31"/>
      <c r="C59" s="77"/>
      <c r="D59" s="78"/>
      <c r="E59" s="6"/>
      <c r="F59" s="28"/>
      <c r="G59" s="16">
        <f t="shared" si="1"/>
        <v>0</v>
      </c>
    </row>
    <row r="60" spans="1:7" ht="12.75">
      <c r="A60" s="31"/>
      <c r="B60" s="31"/>
      <c r="C60" s="77"/>
      <c r="D60" s="78"/>
      <c r="E60" s="6"/>
      <c r="F60" s="28"/>
      <c r="G60" s="16">
        <f t="shared" si="1"/>
        <v>0</v>
      </c>
    </row>
    <row r="61" spans="1:7" ht="12.75">
      <c r="A61" s="31"/>
      <c r="B61" s="31"/>
      <c r="C61" s="77"/>
      <c r="D61" s="78"/>
      <c r="E61" s="6"/>
      <c r="F61" s="28"/>
      <c r="G61" s="16">
        <f t="shared" si="1"/>
        <v>0</v>
      </c>
    </row>
    <row r="62" spans="1:7" ht="12.75">
      <c r="A62" s="31"/>
      <c r="B62" s="31"/>
      <c r="C62" s="77"/>
      <c r="D62" s="78"/>
      <c r="E62" s="6"/>
      <c r="F62" s="28"/>
      <c r="G62" s="16">
        <f t="shared" si="1"/>
        <v>0</v>
      </c>
    </row>
    <row r="63" spans="1:7" ht="12.75">
      <c r="A63" s="31"/>
      <c r="B63" s="31"/>
      <c r="C63" s="77"/>
      <c r="D63" s="78"/>
      <c r="E63" s="6"/>
      <c r="F63" s="28"/>
      <c r="G63" s="16">
        <f t="shared" si="1"/>
        <v>0</v>
      </c>
    </row>
    <row r="64" spans="1:7" ht="12.75">
      <c r="A64" s="73" t="s">
        <v>15</v>
      </c>
      <c r="B64" s="74"/>
      <c r="C64" s="74"/>
      <c r="D64" s="74"/>
      <c r="E64" s="74"/>
      <c r="F64" s="74"/>
      <c r="G64" s="15">
        <f>SUM(G15:G63)</f>
        <v>5.77</v>
      </c>
    </row>
  </sheetData>
  <mergeCells count="37">
    <mergeCell ref="A11:G11"/>
    <mergeCell ref="G13:G14"/>
    <mergeCell ref="A1:G1"/>
    <mergeCell ref="A3:G3"/>
    <mergeCell ref="A5:G5"/>
    <mergeCell ref="A8:G8"/>
    <mergeCell ref="C15:D15"/>
    <mergeCell ref="C17:D17"/>
    <mergeCell ref="C16:D16"/>
    <mergeCell ref="C19:D19"/>
    <mergeCell ref="C18:D18"/>
    <mergeCell ref="C20:D20"/>
    <mergeCell ref="C45:D45"/>
    <mergeCell ref="C47:D47"/>
    <mergeCell ref="C46:D46"/>
    <mergeCell ref="C49:D49"/>
    <mergeCell ref="C48:D48"/>
    <mergeCell ref="C51:D51"/>
    <mergeCell ref="C50:D50"/>
    <mergeCell ref="C53:D53"/>
    <mergeCell ref="C52:D52"/>
    <mergeCell ref="C55:D55"/>
    <mergeCell ref="C54:D54"/>
    <mergeCell ref="C57:D57"/>
    <mergeCell ref="C56:D56"/>
    <mergeCell ref="C59:D59"/>
    <mergeCell ref="C58:D58"/>
    <mergeCell ref="A64:F64"/>
    <mergeCell ref="A13:A14"/>
    <mergeCell ref="E13:E14"/>
    <mergeCell ref="F13:F14"/>
    <mergeCell ref="B13:B14"/>
    <mergeCell ref="C13:C14"/>
    <mergeCell ref="C61:D61"/>
    <mergeCell ref="C60:D60"/>
    <mergeCell ref="C63:D63"/>
    <mergeCell ref="C62:D62"/>
  </mergeCells>
  <printOptions/>
  <pageMargins left="1.31" right="0.53" top="1" bottom="1" header="0" footer="0"/>
  <pageSetup horizontalDpi="120" verticalDpi="12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showGridLines="0" showZeros="0" zoomScale="75" zoomScaleNormal="75" workbookViewId="0" topLeftCell="A8">
      <selection activeCell="D24" sqref="D24"/>
    </sheetView>
  </sheetViews>
  <sheetFormatPr defaultColWidth="11.421875" defaultRowHeight="12.75"/>
  <cols>
    <col min="1" max="1" width="35.57421875" style="0" customWidth="1"/>
    <col min="2" max="2" width="16.00390625" style="0" bestFit="1" customWidth="1"/>
    <col min="3" max="3" width="15.28125" style="0" customWidth="1"/>
    <col min="4" max="4" width="13.421875" style="0" customWidth="1"/>
    <col min="5" max="5" width="16.421875" style="0" customWidth="1"/>
  </cols>
  <sheetData>
    <row r="1" spans="1:5" ht="12.75">
      <c r="A1" s="72" t="s">
        <v>0</v>
      </c>
      <c r="B1" s="72"/>
      <c r="C1" s="72"/>
      <c r="D1" s="72"/>
      <c r="E1" s="72"/>
    </row>
    <row r="3" spans="1:5" ht="12.75">
      <c r="A3" s="72" t="s">
        <v>66</v>
      </c>
      <c r="B3" s="72"/>
      <c r="C3" s="72"/>
      <c r="D3" s="72"/>
      <c r="E3" s="72"/>
    </row>
    <row r="5" spans="1:5" ht="12.75">
      <c r="A5" s="72" t="s">
        <v>101</v>
      </c>
      <c r="B5" s="72"/>
      <c r="C5" s="72"/>
      <c r="D5" s="72"/>
      <c r="E5" s="72"/>
    </row>
    <row r="7" ht="12.75">
      <c r="A7" t="s">
        <v>2</v>
      </c>
    </row>
    <row r="8" spans="1:5" ht="12.75">
      <c r="A8" s="73" t="str">
        <f>+'Anexo 1'!A8:F8</f>
        <v>17.66 AUTORIZACION TEMPORAL PARA USO COMERCIAL DEL RETIRO  FRONTAL Y/O AREAS COMUNES</v>
      </c>
      <c r="B8" s="74"/>
      <c r="C8" s="74"/>
      <c r="D8" s="74"/>
      <c r="E8" s="75"/>
    </row>
    <row r="10" ht="12.75">
      <c r="A10" t="s">
        <v>1</v>
      </c>
    </row>
    <row r="11" spans="1:5" ht="12.75">
      <c r="A11" s="73" t="str">
        <f>+'Anexo 1'!A11:F11</f>
        <v>GERENCIA DE DESARROLLO URBANO</v>
      </c>
      <c r="B11" s="74"/>
      <c r="C11" s="74"/>
      <c r="D11" s="74"/>
      <c r="E11" s="75"/>
    </row>
    <row r="14" spans="1:5" ht="12.75" customHeight="1">
      <c r="A14" s="76" t="s">
        <v>59</v>
      </c>
      <c r="B14" s="81" t="s">
        <v>60</v>
      </c>
      <c r="C14" s="76" t="s">
        <v>104</v>
      </c>
      <c r="D14" s="76" t="s">
        <v>62</v>
      </c>
      <c r="E14" s="79" t="s">
        <v>56</v>
      </c>
    </row>
    <row r="15" spans="1:5" ht="12.75">
      <c r="A15" s="76"/>
      <c r="B15" s="82"/>
      <c r="C15" s="76"/>
      <c r="D15" s="76"/>
      <c r="E15" s="80"/>
    </row>
    <row r="16" spans="1:5" ht="12.75">
      <c r="A16" s="31" t="s">
        <v>129</v>
      </c>
      <c r="B16" s="9" t="s">
        <v>120</v>
      </c>
      <c r="C16" s="21">
        <v>2</v>
      </c>
      <c r="D16" s="30">
        <v>2.98</v>
      </c>
      <c r="E16" s="16">
        <f aca="true" t="shared" si="0" ref="E16:E65">+C16*D16</f>
        <v>5.96</v>
      </c>
    </row>
    <row r="17" spans="1:5" ht="12.75">
      <c r="A17" s="31" t="s">
        <v>130</v>
      </c>
      <c r="B17" s="9" t="s">
        <v>120</v>
      </c>
      <c r="C17" s="6">
        <v>3</v>
      </c>
      <c r="D17" s="30">
        <v>1.13</v>
      </c>
      <c r="E17" s="16">
        <f t="shared" si="0"/>
        <v>3.3899999999999997</v>
      </c>
    </row>
    <row r="18" spans="1:5" ht="12.75">
      <c r="A18" s="31" t="s">
        <v>131</v>
      </c>
      <c r="B18" s="9" t="s">
        <v>120</v>
      </c>
      <c r="C18" s="6">
        <v>0.6</v>
      </c>
      <c r="D18" s="30">
        <v>5.05</v>
      </c>
      <c r="E18" s="16">
        <f t="shared" si="0"/>
        <v>3.03</v>
      </c>
    </row>
    <row r="19" spans="1:5" ht="12.75">
      <c r="A19" s="31" t="s">
        <v>132</v>
      </c>
      <c r="B19" s="9" t="s">
        <v>120</v>
      </c>
      <c r="C19" s="6">
        <v>0.2</v>
      </c>
      <c r="D19" s="30">
        <v>6.5</v>
      </c>
      <c r="E19" s="16">
        <f t="shared" si="0"/>
        <v>1.3</v>
      </c>
    </row>
    <row r="20" spans="1:5" ht="12.75">
      <c r="A20" s="31" t="s">
        <v>133</v>
      </c>
      <c r="B20" s="9" t="s">
        <v>120</v>
      </c>
      <c r="C20" s="6">
        <v>0.2</v>
      </c>
      <c r="D20" s="30">
        <v>124</v>
      </c>
      <c r="E20" s="16">
        <f t="shared" si="0"/>
        <v>24.8</v>
      </c>
    </row>
    <row r="21" spans="1:5" ht="12.75">
      <c r="A21" s="31" t="s">
        <v>134</v>
      </c>
      <c r="B21" s="9" t="s">
        <v>120</v>
      </c>
      <c r="C21" s="6">
        <v>0.2</v>
      </c>
      <c r="D21" s="30">
        <v>3</v>
      </c>
      <c r="E21" s="16">
        <f t="shared" si="0"/>
        <v>0.6000000000000001</v>
      </c>
    </row>
    <row r="22" spans="1:5" ht="12.75">
      <c r="A22" s="31" t="s">
        <v>135</v>
      </c>
      <c r="B22" s="9" t="s">
        <v>120</v>
      </c>
      <c r="C22" s="6">
        <v>0.2</v>
      </c>
      <c r="D22" s="30">
        <v>3.89</v>
      </c>
      <c r="E22" s="16">
        <f t="shared" si="0"/>
        <v>0.778</v>
      </c>
    </row>
    <row r="23" spans="1:5" ht="12.75">
      <c r="A23" s="31" t="s">
        <v>136</v>
      </c>
      <c r="B23" s="9" t="s">
        <v>120</v>
      </c>
      <c r="C23" s="6">
        <v>0.5</v>
      </c>
      <c r="D23" s="30">
        <v>2.05</v>
      </c>
      <c r="E23" s="16">
        <f t="shared" si="0"/>
        <v>1.025</v>
      </c>
    </row>
    <row r="24" spans="1:5" ht="12.75">
      <c r="A24" s="31" t="s">
        <v>137</v>
      </c>
      <c r="B24" s="9" t="s">
        <v>138</v>
      </c>
      <c r="C24" s="6">
        <v>0.02</v>
      </c>
      <c r="D24" s="30">
        <v>92.43</v>
      </c>
      <c r="E24" s="16">
        <f t="shared" si="0"/>
        <v>1.8486000000000002</v>
      </c>
    </row>
    <row r="25" spans="1:5" ht="12.75">
      <c r="A25" s="31" t="s">
        <v>139</v>
      </c>
      <c r="B25" s="9" t="s">
        <v>120</v>
      </c>
      <c r="C25" s="6">
        <v>0.1</v>
      </c>
      <c r="D25" s="30">
        <v>55.94</v>
      </c>
      <c r="E25" s="16">
        <f t="shared" si="0"/>
        <v>5.594</v>
      </c>
    </row>
    <row r="26" spans="1:5" ht="12.75">
      <c r="A26" s="31" t="s">
        <v>140</v>
      </c>
      <c r="B26" s="9" t="s">
        <v>120</v>
      </c>
      <c r="C26" s="6">
        <v>0.05</v>
      </c>
      <c r="D26" s="30">
        <v>8.4</v>
      </c>
      <c r="E26" s="16">
        <f t="shared" si="0"/>
        <v>0.42000000000000004</v>
      </c>
    </row>
    <row r="27" spans="1:5" ht="12.75">
      <c r="A27" s="31" t="s">
        <v>141</v>
      </c>
      <c r="B27" s="9" t="s">
        <v>120</v>
      </c>
      <c r="C27" s="6">
        <v>0.05</v>
      </c>
      <c r="D27" s="30">
        <v>2.81</v>
      </c>
      <c r="E27" s="16">
        <f t="shared" si="0"/>
        <v>0.1405</v>
      </c>
    </row>
    <row r="28" spans="1:5" ht="12.75">
      <c r="A28" s="31" t="s">
        <v>142</v>
      </c>
      <c r="B28" s="9" t="s">
        <v>138</v>
      </c>
      <c r="C28" s="6">
        <v>0.2</v>
      </c>
      <c r="D28" s="30">
        <v>224.94</v>
      </c>
      <c r="E28" s="16">
        <f t="shared" si="0"/>
        <v>44.988</v>
      </c>
    </row>
    <row r="29" spans="1:5" ht="12.75">
      <c r="A29" s="31" t="s">
        <v>143</v>
      </c>
      <c r="B29" s="9" t="s">
        <v>120</v>
      </c>
      <c r="C29" s="6">
        <v>0.1</v>
      </c>
      <c r="D29" s="30">
        <v>2.2</v>
      </c>
      <c r="E29" s="16">
        <f t="shared" si="0"/>
        <v>0.22000000000000003</v>
      </c>
    </row>
    <row r="30" spans="1:5" ht="12.75">
      <c r="A30" s="31" t="s">
        <v>144</v>
      </c>
      <c r="B30" s="9" t="s">
        <v>120</v>
      </c>
      <c r="C30" s="6">
        <v>0.1</v>
      </c>
      <c r="D30" s="30">
        <v>2.1</v>
      </c>
      <c r="E30" s="16">
        <f t="shared" si="0"/>
        <v>0.21000000000000002</v>
      </c>
    </row>
    <row r="31" spans="1:5" ht="12.75">
      <c r="A31" s="31"/>
      <c r="B31" s="9"/>
      <c r="C31" s="6"/>
      <c r="D31" s="30"/>
      <c r="E31" s="16">
        <f t="shared" si="0"/>
        <v>0</v>
      </c>
    </row>
    <row r="32" spans="1:5" ht="12.75">
      <c r="A32" s="31"/>
      <c r="B32" s="9"/>
      <c r="C32" s="6"/>
      <c r="D32" s="30"/>
      <c r="E32" s="16">
        <f t="shared" si="0"/>
        <v>0</v>
      </c>
    </row>
    <row r="33" spans="1:5" ht="12.75">
      <c r="A33" s="31"/>
      <c r="B33" s="9"/>
      <c r="C33" s="6"/>
      <c r="D33" s="30"/>
      <c r="E33" s="16">
        <f t="shared" si="0"/>
        <v>0</v>
      </c>
    </row>
    <row r="34" spans="1:5" ht="12.75">
      <c r="A34" s="31"/>
      <c r="B34" s="9"/>
      <c r="C34" s="6"/>
      <c r="D34" s="30"/>
      <c r="E34" s="16">
        <f t="shared" si="0"/>
        <v>0</v>
      </c>
    </row>
    <row r="35" spans="1:5" ht="12.75">
      <c r="A35" s="31"/>
      <c r="B35" s="9"/>
      <c r="C35" s="6"/>
      <c r="D35" s="30"/>
      <c r="E35" s="16">
        <f t="shared" si="0"/>
        <v>0</v>
      </c>
    </row>
    <row r="36" spans="1:5" ht="12.75">
      <c r="A36" s="31"/>
      <c r="B36" s="9"/>
      <c r="C36" s="6"/>
      <c r="D36" s="30"/>
      <c r="E36" s="16">
        <f t="shared" si="0"/>
        <v>0</v>
      </c>
    </row>
    <row r="37" spans="1:5" ht="12.75">
      <c r="A37" s="31"/>
      <c r="B37" s="9"/>
      <c r="C37" s="6"/>
      <c r="D37" s="30"/>
      <c r="E37" s="16">
        <f t="shared" si="0"/>
        <v>0</v>
      </c>
    </row>
    <row r="38" spans="1:5" ht="12.75">
      <c r="A38" s="31"/>
      <c r="B38" s="9"/>
      <c r="C38" s="6"/>
      <c r="D38" s="30"/>
      <c r="E38" s="16">
        <f t="shared" si="0"/>
        <v>0</v>
      </c>
    </row>
    <row r="39" spans="1:5" ht="12.75">
      <c r="A39" s="31"/>
      <c r="B39" s="9"/>
      <c r="C39" s="6"/>
      <c r="D39" s="30"/>
      <c r="E39" s="16">
        <f t="shared" si="0"/>
        <v>0</v>
      </c>
    </row>
    <row r="40" spans="1:5" ht="12.75">
      <c r="A40" s="31"/>
      <c r="B40" s="9"/>
      <c r="C40" s="6"/>
      <c r="D40" s="30"/>
      <c r="E40" s="16">
        <f t="shared" si="0"/>
        <v>0</v>
      </c>
    </row>
    <row r="41" spans="1:5" ht="12.75">
      <c r="A41" s="31"/>
      <c r="B41" s="9"/>
      <c r="C41" s="6"/>
      <c r="D41" s="30"/>
      <c r="E41" s="16">
        <f t="shared" si="0"/>
        <v>0</v>
      </c>
    </row>
    <row r="42" spans="1:5" ht="12.75">
      <c r="A42" s="31"/>
      <c r="B42" s="9"/>
      <c r="C42" s="6"/>
      <c r="D42" s="30"/>
      <c r="E42" s="16">
        <f t="shared" si="0"/>
        <v>0</v>
      </c>
    </row>
    <row r="43" spans="1:5" ht="12.75">
      <c r="A43" s="31"/>
      <c r="B43" s="9"/>
      <c r="C43" s="6"/>
      <c r="D43" s="30"/>
      <c r="E43" s="16">
        <f t="shared" si="0"/>
        <v>0</v>
      </c>
    </row>
    <row r="44" spans="1:5" ht="12.75">
      <c r="A44" s="31"/>
      <c r="B44" s="9"/>
      <c r="C44" s="6"/>
      <c r="D44" s="30"/>
      <c r="E44" s="16">
        <f t="shared" si="0"/>
        <v>0</v>
      </c>
    </row>
    <row r="45" spans="1:5" ht="12.75">
      <c r="A45" s="31"/>
      <c r="B45" s="9"/>
      <c r="C45" s="6"/>
      <c r="D45" s="30"/>
      <c r="E45" s="16">
        <f t="shared" si="0"/>
        <v>0</v>
      </c>
    </row>
    <row r="46" spans="1:5" ht="12.75">
      <c r="A46" s="31"/>
      <c r="B46" s="9"/>
      <c r="C46" s="6"/>
      <c r="D46" s="30"/>
      <c r="E46" s="16">
        <f t="shared" si="0"/>
        <v>0</v>
      </c>
    </row>
    <row r="47" spans="1:5" ht="12.75">
      <c r="A47" s="31"/>
      <c r="B47" s="9"/>
      <c r="C47" s="6"/>
      <c r="D47" s="30"/>
      <c r="E47" s="16">
        <f t="shared" si="0"/>
        <v>0</v>
      </c>
    </row>
    <row r="48" spans="1:5" ht="12.75">
      <c r="A48" s="31"/>
      <c r="B48" s="9"/>
      <c r="C48" s="6"/>
      <c r="D48" s="30"/>
      <c r="E48" s="16">
        <f t="shared" si="0"/>
        <v>0</v>
      </c>
    </row>
    <row r="49" spans="1:5" ht="12.75">
      <c r="A49" s="31"/>
      <c r="B49" s="9"/>
      <c r="C49" s="6"/>
      <c r="D49" s="30"/>
      <c r="E49" s="16">
        <f t="shared" si="0"/>
        <v>0</v>
      </c>
    </row>
    <row r="50" spans="1:5" ht="12.75">
      <c r="A50" s="31"/>
      <c r="B50" s="9"/>
      <c r="C50" s="6"/>
      <c r="D50" s="30"/>
      <c r="E50" s="16">
        <f t="shared" si="0"/>
        <v>0</v>
      </c>
    </row>
    <row r="51" spans="1:5" ht="12.75">
      <c r="A51" s="31"/>
      <c r="B51" s="9"/>
      <c r="C51" s="6"/>
      <c r="D51" s="30"/>
      <c r="E51" s="16">
        <f t="shared" si="0"/>
        <v>0</v>
      </c>
    </row>
    <row r="52" spans="1:5" ht="12.75">
      <c r="A52" s="31"/>
      <c r="B52" s="9"/>
      <c r="C52" s="6"/>
      <c r="D52" s="30"/>
      <c r="E52" s="16">
        <f t="shared" si="0"/>
        <v>0</v>
      </c>
    </row>
    <row r="53" spans="1:5" ht="12.75">
      <c r="A53" s="31"/>
      <c r="B53" s="9"/>
      <c r="C53" s="6"/>
      <c r="D53" s="30"/>
      <c r="E53" s="16">
        <f t="shared" si="0"/>
        <v>0</v>
      </c>
    </row>
    <row r="54" spans="1:5" ht="12.75">
      <c r="A54" s="31"/>
      <c r="B54" s="9"/>
      <c r="C54" s="6"/>
      <c r="D54" s="30"/>
      <c r="E54" s="16"/>
    </row>
    <row r="55" spans="1:5" ht="12.75">
      <c r="A55" s="31"/>
      <c r="B55" s="9"/>
      <c r="C55" s="6"/>
      <c r="D55" s="30"/>
      <c r="E55" s="16"/>
    </row>
    <row r="56" spans="1:5" ht="12.75">
      <c r="A56" s="31"/>
      <c r="B56" s="9"/>
      <c r="C56" s="6"/>
      <c r="D56" s="30"/>
      <c r="E56" s="16"/>
    </row>
    <row r="57" spans="1:5" ht="12.75">
      <c r="A57" s="31"/>
      <c r="B57" s="9"/>
      <c r="C57" s="6"/>
      <c r="D57" s="30"/>
      <c r="E57" s="16"/>
    </row>
    <row r="58" spans="1:5" ht="12.75">
      <c r="A58" s="31"/>
      <c r="B58" s="9"/>
      <c r="C58" s="6"/>
      <c r="D58" s="30"/>
      <c r="E58" s="16"/>
    </row>
    <row r="59" spans="1:5" ht="12.75">
      <c r="A59" s="31"/>
      <c r="B59" s="9"/>
      <c r="C59" s="6"/>
      <c r="D59" s="30"/>
      <c r="E59" s="16"/>
    </row>
    <row r="60" spans="1:5" ht="12.75">
      <c r="A60" s="31"/>
      <c r="B60" s="9"/>
      <c r="C60" s="6"/>
      <c r="D60" s="30"/>
      <c r="E60" s="16"/>
    </row>
    <row r="61" spans="1:5" ht="12.75">
      <c r="A61" s="31"/>
      <c r="B61" s="9"/>
      <c r="C61" s="6"/>
      <c r="D61" s="30"/>
      <c r="E61" s="16"/>
    </row>
    <row r="62" spans="1:5" ht="12.75">
      <c r="A62" s="31"/>
      <c r="B62" s="9"/>
      <c r="C62" s="6"/>
      <c r="D62" s="30"/>
      <c r="E62" s="16"/>
    </row>
    <row r="63" spans="1:5" ht="12.75">
      <c r="A63" s="31"/>
      <c r="B63" s="9"/>
      <c r="C63" s="6"/>
      <c r="D63" s="30"/>
      <c r="E63" s="16"/>
    </row>
    <row r="64" spans="1:5" ht="12.75">
      <c r="A64" s="31"/>
      <c r="B64" s="9"/>
      <c r="C64" s="6"/>
      <c r="D64" s="30"/>
      <c r="E64" s="16"/>
    </row>
    <row r="65" spans="1:5" ht="12.75">
      <c r="A65" s="31"/>
      <c r="B65" s="9"/>
      <c r="C65" s="36"/>
      <c r="D65" s="30"/>
      <c r="E65" s="16">
        <f t="shared" si="0"/>
        <v>0</v>
      </c>
    </row>
    <row r="66" spans="1:5" ht="12.75">
      <c r="A66" s="73" t="s">
        <v>15</v>
      </c>
      <c r="B66" s="74"/>
      <c r="C66" s="74"/>
      <c r="D66" s="74"/>
      <c r="E66" s="15">
        <f>SUM(E16:E65)</f>
        <v>94.30409999999999</v>
      </c>
    </row>
  </sheetData>
  <mergeCells count="11">
    <mergeCell ref="E14:E15"/>
    <mergeCell ref="B14:B15"/>
    <mergeCell ref="A1:E1"/>
    <mergeCell ref="A11:E11"/>
    <mergeCell ref="A8:E8"/>
    <mergeCell ref="A5:E5"/>
    <mergeCell ref="A3:E3"/>
    <mergeCell ref="A66:D66"/>
    <mergeCell ref="A14:A15"/>
    <mergeCell ref="C14:C15"/>
    <mergeCell ref="D14:D15"/>
  </mergeCells>
  <printOptions/>
  <pageMargins left="1.39" right="0.23" top="1" bottom="1" header="0" footer="0"/>
  <pageSetup horizontalDpi="120" verticalDpi="12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showGridLines="0" showZeros="0" zoomScale="75" zoomScaleNormal="75" workbookViewId="0" topLeftCell="A3">
      <selection activeCell="G17" sqref="G17"/>
    </sheetView>
  </sheetViews>
  <sheetFormatPr defaultColWidth="11.421875" defaultRowHeight="12.75"/>
  <cols>
    <col min="1" max="1" width="15.140625" style="0" customWidth="1"/>
    <col min="2" max="3" width="13.28125" style="0" customWidth="1"/>
    <col min="4" max="4" width="13.57421875" style="0" customWidth="1"/>
    <col min="5" max="5" width="6.00390625" style="0" customWidth="1"/>
    <col min="6" max="6" width="6.28125" style="0" customWidth="1"/>
    <col min="7" max="7" width="15.57421875" style="0" customWidth="1"/>
  </cols>
  <sheetData>
    <row r="1" spans="1:8" ht="12.75">
      <c r="A1" s="72" t="s">
        <v>0</v>
      </c>
      <c r="B1" s="72"/>
      <c r="C1" s="72"/>
      <c r="D1" s="72"/>
      <c r="E1" s="72"/>
      <c r="F1" s="72"/>
      <c r="G1" s="72"/>
      <c r="H1" s="72"/>
    </row>
    <row r="3" spans="1:8" ht="12.75">
      <c r="A3" s="72" t="s">
        <v>67</v>
      </c>
      <c r="B3" s="72"/>
      <c r="C3" s="72"/>
      <c r="D3" s="72"/>
      <c r="E3" s="72"/>
      <c r="F3" s="72"/>
      <c r="G3" s="72"/>
      <c r="H3" s="72"/>
    </row>
    <row r="5" spans="1:8" ht="12.75">
      <c r="A5" s="72" t="s">
        <v>78</v>
      </c>
      <c r="B5" s="72"/>
      <c r="C5" s="72"/>
      <c r="D5" s="72"/>
      <c r="E5" s="72"/>
      <c r="F5" s="72"/>
      <c r="G5" s="72"/>
      <c r="H5" s="72"/>
    </row>
    <row r="7" ht="12.75">
      <c r="A7" t="s">
        <v>2</v>
      </c>
    </row>
    <row r="8" spans="1:8" ht="12.75">
      <c r="A8" s="73" t="str">
        <f>+'Anexo 1'!A8:F8</f>
        <v>17.66 AUTORIZACION TEMPORAL PARA USO COMERCIAL DEL RETIRO  FRONTAL Y/O AREAS COMUNES</v>
      </c>
      <c r="B8" s="74"/>
      <c r="C8" s="74"/>
      <c r="D8" s="74"/>
      <c r="E8" s="74"/>
      <c r="F8" s="74"/>
      <c r="G8" s="74"/>
      <c r="H8" s="75"/>
    </row>
    <row r="10" ht="12.75">
      <c r="A10" t="s">
        <v>1</v>
      </c>
    </row>
    <row r="11" spans="1:8" ht="12.75">
      <c r="A11" s="73" t="str">
        <f>+'Anexo 1'!A11:F11</f>
        <v>GERENCIA DE DESARROLLO URBANO</v>
      </c>
      <c r="B11" s="74"/>
      <c r="C11" s="74"/>
      <c r="D11" s="74"/>
      <c r="E11" s="74"/>
      <c r="F11" s="74"/>
      <c r="G11" s="74"/>
      <c r="H11" s="75"/>
    </row>
    <row r="14" spans="1:8" ht="12.75">
      <c r="A14" s="90" t="s">
        <v>69</v>
      </c>
      <c r="B14" s="83" t="s">
        <v>70</v>
      </c>
      <c r="C14" s="90" t="s">
        <v>71</v>
      </c>
      <c r="D14" s="85" t="s">
        <v>72</v>
      </c>
      <c r="E14" s="83" t="s">
        <v>73</v>
      </c>
      <c r="F14" s="84"/>
      <c r="G14" s="85"/>
      <c r="H14" s="79" t="s">
        <v>77</v>
      </c>
    </row>
    <row r="15" spans="1:8" ht="12.75">
      <c r="A15" s="91"/>
      <c r="B15" s="93"/>
      <c r="C15" s="91"/>
      <c r="D15" s="94"/>
      <c r="E15" s="86"/>
      <c r="F15" s="87"/>
      <c r="G15" s="88"/>
      <c r="H15" s="89"/>
    </row>
    <row r="16" spans="1:8" ht="12.75">
      <c r="A16" s="92"/>
      <c r="B16" s="86"/>
      <c r="C16" s="92"/>
      <c r="D16" s="88"/>
      <c r="E16" s="2" t="s">
        <v>74</v>
      </c>
      <c r="F16" s="2" t="s">
        <v>75</v>
      </c>
      <c r="G16" s="2" t="s">
        <v>76</v>
      </c>
      <c r="H16" s="80"/>
    </row>
    <row r="17" spans="1:8" ht="12.75">
      <c r="A17" s="10" t="s">
        <v>145</v>
      </c>
      <c r="B17" s="10">
        <v>1</v>
      </c>
      <c r="C17" s="39">
        <v>3000</v>
      </c>
      <c r="D17" s="39">
        <f>+C17*B17</f>
        <v>3000</v>
      </c>
      <c r="E17" s="21" t="s">
        <v>146</v>
      </c>
      <c r="F17" s="23">
        <v>0.05</v>
      </c>
      <c r="G17" s="39">
        <f>+D17*F17</f>
        <v>150</v>
      </c>
      <c r="H17" s="12">
        <f>+G17/12</f>
        <v>12.5</v>
      </c>
    </row>
    <row r="18" spans="1:8" ht="12.75">
      <c r="A18" s="11"/>
      <c r="B18" s="11"/>
      <c r="C18" s="40"/>
      <c r="D18" s="41">
        <f>+C18*B18</f>
        <v>0</v>
      </c>
      <c r="E18" s="38"/>
      <c r="F18" s="24"/>
      <c r="G18" s="11">
        <f>+F18*D18</f>
        <v>0</v>
      </c>
      <c r="H18" s="13">
        <f>+G18/12</f>
        <v>0</v>
      </c>
    </row>
    <row r="19" spans="1:8" ht="12.75">
      <c r="A19" s="11"/>
      <c r="B19" s="11"/>
      <c r="C19" s="11"/>
      <c r="D19" s="11">
        <f aca="true" t="shared" si="0" ref="D19:D63">+C19*B19</f>
        <v>0</v>
      </c>
      <c r="E19" s="6"/>
      <c r="F19" s="24"/>
      <c r="G19" s="11">
        <f aca="true" t="shared" si="1" ref="G19:G64">+F19*D19</f>
        <v>0</v>
      </c>
      <c r="H19" s="13">
        <f aca="true" t="shared" si="2" ref="H19:H64">+G19/12</f>
        <v>0</v>
      </c>
    </row>
    <row r="20" spans="1:8" ht="12.75">
      <c r="A20" s="11"/>
      <c r="B20" s="11"/>
      <c r="C20" s="11"/>
      <c r="D20" s="11">
        <f t="shared" si="0"/>
        <v>0</v>
      </c>
      <c r="E20" s="6"/>
      <c r="F20" s="24"/>
      <c r="G20" s="11">
        <f t="shared" si="1"/>
        <v>0</v>
      </c>
      <c r="H20" s="13">
        <f t="shared" si="2"/>
        <v>0</v>
      </c>
    </row>
    <row r="21" spans="1:8" ht="12.75">
      <c r="A21" s="11"/>
      <c r="B21" s="11"/>
      <c r="C21" s="11"/>
      <c r="D21" s="11">
        <f t="shared" si="0"/>
        <v>0</v>
      </c>
      <c r="E21" s="6"/>
      <c r="F21" s="24"/>
      <c r="G21" s="11">
        <f t="shared" si="1"/>
        <v>0</v>
      </c>
      <c r="H21" s="13">
        <f t="shared" si="2"/>
        <v>0</v>
      </c>
    </row>
    <row r="22" spans="1:8" ht="12.75">
      <c r="A22" s="11"/>
      <c r="B22" s="11"/>
      <c r="C22" s="11"/>
      <c r="D22" s="11">
        <f t="shared" si="0"/>
        <v>0</v>
      </c>
      <c r="E22" s="6"/>
      <c r="F22" s="24"/>
      <c r="G22" s="11">
        <f t="shared" si="1"/>
        <v>0</v>
      </c>
      <c r="H22" s="13">
        <f t="shared" si="2"/>
        <v>0</v>
      </c>
    </row>
    <row r="23" spans="1:8" ht="12.75">
      <c r="A23" s="11"/>
      <c r="B23" s="11"/>
      <c r="C23" s="11"/>
      <c r="D23" s="11">
        <f t="shared" si="0"/>
        <v>0</v>
      </c>
      <c r="E23" s="6"/>
      <c r="F23" s="24"/>
      <c r="G23" s="11">
        <f t="shared" si="1"/>
        <v>0</v>
      </c>
      <c r="H23" s="13">
        <f t="shared" si="2"/>
        <v>0</v>
      </c>
    </row>
    <row r="24" spans="1:8" ht="12.75">
      <c r="A24" s="11"/>
      <c r="B24" s="11"/>
      <c r="C24" s="11"/>
      <c r="D24" s="11">
        <f t="shared" si="0"/>
        <v>0</v>
      </c>
      <c r="E24" s="6"/>
      <c r="F24" s="24"/>
      <c r="G24" s="11">
        <f t="shared" si="1"/>
        <v>0</v>
      </c>
      <c r="H24" s="13">
        <f t="shared" si="2"/>
        <v>0</v>
      </c>
    </row>
    <row r="25" spans="1:8" ht="12.75">
      <c r="A25" s="11"/>
      <c r="B25" s="11"/>
      <c r="C25" s="11"/>
      <c r="D25" s="11">
        <f t="shared" si="0"/>
        <v>0</v>
      </c>
      <c r="E25" s="6"/>
      <c r="F25" s="24"/>
      <c r="G25" s="11">
        <f t="shared" si="1"/>
        <v>0</v>
      </c>
      <c r="H25" s="13">
        <f t="shared" si="2"/>
        <v>0</v>
      </c>
    </row>
    <row r="26" spans="1:8" ht="12.75">
      <c r="A26" s="11"/>
      <c r="B26" s="11"/>
      <c r="C26" s="11"/>
      <c r="D26" s="11">
        <f t="shared" si="0"/>
        <v>0</v>
      </c>
      <c r="E26" s="6"/>
      <c r="F26" s="24"/>
      <c r="G26" s="11">
        <f t="shared" si="1"/>
        <v>0</v>
      </c>
      <c r="H26" s="13">
        <f t="shared" si="2"/>
        <v>0</v>
      </c>
    </row>
    <row r="27" spans="1:8" ht="12.75">
      <c r="A27" s="11"/>
      <c r="B27" s="11"/>
      <c r="C27" s="11"/>
      <c r="D27" s="11">
        <f t="shared" si="0"/>
        <v>0</v>
      </c>
      <c r="E27" s="6"/>
      <c r="F27" s="24"/>
      <c r="G27" s="11">
        <f t="shared" si="1"/>
        <v>0</v>
      </c>
      <c r="H27" s="13">
        <f t="shared" si="2"/>
        <v>0</v>
      </c>
    </row>
    <row r="28" spans="1:8" ht="12.75">
      <c r="A28" s="11"/>
      <c r="B28" s="11"/>
      <c r="C28" s="11"/>
      <c r="D28" s="11">
        <f t="shared" si="0"/>
        <v>0</v>
      </c>
      <c r="E28" s="6"/>
      <c r="F28" s="24"/>
      <c r="G28" s="11">
        <f t="shared" si="1"/>
        <v>0</v>
      </c>
      <c r="H28" s="13">
        <f t="shared" si="2"/>
        <v>0</v>
      </c>
    </row>
    <row r="29" spans="1:8" ht="12.75">
      <c r="A29" s="11"/>
      <c r="B29" s="11"/>
      <c r="C29" s="11"/>
      <c r="D29" s="11">
        <f t="shared" si="0"/>
        <v>0</v>
      </c>
      <c r="E29" s="6"/>
      <c r="F29" s="24"/>
      <c r="G29" s="11">
        <f t="shared" si="1"/>
        <v>0</v>
      </c>
      <c r="H29" s="13">
        <f t="shared" si="2"/>
        <v>0</v>
      </c>
    </row>
    <row r="30" spans="1:8" ht="12.75">
      <c r="A30" s="11"/>
      <c r="B30" s="11"/>
      <c r="C30" s="11"/>
      <c r="D30" s="11">
        <f t="shared" si="0"/>
        <v>0</v>
      </c>
      <c r="E30" s="6"/>
      <c r="F30" s="24"/>
      <c r="G30" s="11">
        <f t="shared" si="1"/>
        <v>0</v>
      </c>
      <c r="H30" s="13">
        <f t="shared" si="2"/>
        <v>0</v>
      </c>
    </row>
    <row r="31" spans="1:8" ht="12.75">
      <c r="A31" s="11"/>
      <c r="B31" s="11"/>
      <c r="C31" s="11"/>
      <c r="D31" s="11">
        <f t="shared" si="0"/>
        <v>0</v>
      </c>
      <c r="E31" s="6"/>
      <c r="F31" s="24"/>
      <c r="G31" s="11">
        <f t="shared" si="1"/>
        <v>0</v>
      </c>
      <c r="H31" s="13">
        <f t="shared" si="2"/>
        <v>0</v>
      </c>
    </row>
    <row r="32" spans="1:8" ht="12.75">
      <c r="A32" s="11"/>
      <c r="B32" s="11"/>
      <c r="C32" s="11"/>
      <c r="D32" s="11">
        <f t="shared" si="0"/>
        <v>0</v>
      </c>
      <c r="E32" s="6"/>
      <c r="F32" s="24"/>
      <c r="G32" s="11">
        <f t="shared" si="1"/>
        <v>0</v>
      </c>
      <c r="H32" s="13">
        <f t="shared" si="2"/>
        <v>0</v>
      </c>
    </row>
    <row r="33" spans="1:8" ht="12.75">
      <c r="A33" s="11"/>
      <c r="B33" s="11"/>
      <c r="C33" s="11"/>
      <c r="D33" s="11">
        <f t="shared" si="0"/>
        <v>0</v>
      </c>
      <c r="E33" s="6"/>
      <c r="F33" s="24"/>
      <c r="G33" s="11">
        <f t="shared" si="1"/>
        <v>0</v>
      </c>
      <c r="H33" s="13">
        <f t="shared" si="2"/>
        <v>0</v>
      </c>
    </row>
    <row r="34" spans="1:8" ht="12.75">
      <c r="A34" s="11"/>
      <c r="B34" s="11"/>
      <c r="C34" s="11"/>
      <c r="D34" s="11">
        <f t="shared" si="0"/>
        <v>0</v>
      </c>
      <c r="E34" s="6"/>
      <c r="F34" s="24"/>
      <c r="G34" s="11">
        <f t="shared" si="1"/>
        <v>0</v>
      </c>
      <c r="H34" s="13">
        <f t="shared" si="2"/>
        <v>0</v>
      </c>
    </row>
    <row r="35" spans="1:8" ht="12.75">
      <c r="A35" s="11"/>
      <c r="B35" s="11"/>
      <c r="C35" s="11"/>
      <c r="D35" s="11">
        <f t="shared" si="0"/>
        <v>0</v>
      </c>
      <c r="E35" s="6"/>
      <c r="F35" s="24"/>
      <c r="G35" s="11">
        <f t="shared" si="1"/>
        <v>0</v>
      </c>
      <c r="H35" s="13">
        <f t="shared" si="2"/>
        <v>0</v>
      </c>
    </row>
    <row r="36" spans="1:8" ht="12.75">
      <c r="A36" s="11"/>
      <c r="B36" s="11"/>
      <c r="C36" s="11"/>
      <c r="D36" s="11">
        <f t="shared" si="0"/>
        <v>0</v>
      </c>
      <c r="E36" s="6"/>
      <c r="F36" s="24"/>
      <c r="G36" s="11">
        <f t="shared" si="1"/>
        <v>0</v>
      </c>
      <c r="H36" s="13">
        <f t="shared" si="2"/>
        <v>0</v>
      </c>
    </row>
    <row r="37" spans="1:8" ht="12.75">
      <c r="A37" s="11"/>
      <c r="B37" s="11"/>
      <c r="C37" s="11"/>
      <c r="D37" s="11">
        <f t="shared" si="0"/>
        <v>0</v>
      </c>
      <c r="E37" s="6"/>
      <c r="F37" s="24"/>
      <c r="G37" s="11">
        <f t="shared" si="1"/>
        <v>0</v>
      </c>
      <c r="H37" s="13">
        <f t="shared" si="2"/>
        <v>0</v>
      </c>
    </row>
    <row r="38" spans="1:8" ht="12.75">
      <c r="A38" s="11"/>
      <c r="B38" s="11"/>
      <c r="C38" s="11"/>
      <c r="D38" s="11">
        <f t="shared" si="0"/>
        <v>0</v>
      </c>
      <c r="E38" s="6"/>
      <c r="F38" s="24"/>
      <c r="G38" s="11">
        <f t="shared" si="1"/>
        <v>0</v>
      </c>
      <c r="H38" s="13">
        <f t="shared" si="2"/>
        <v>0</v>
      </c>
    </row>
    <row r="39" spans="1:8" ht="12.75">
      <c r="A39" s="11"/>
      <c r="B39" s="11"/>
      <c r="C39" s="11"/>
      <c r="D39" s="11">
        <f t="shared" si="0"/>
        <v>0</v>
      </c>
      <c r="E39" s="6"/>
      <c r="F39" s="24"/>
      <c r="G39" s="11">
        <f t="shared" si="1"/>
        <v>0</v>
      </c>
      <c r="H39" s="13">
        <f t="shared" si="2"/>
        <v>0</v>
      </c>
    </row>
    <row r="40" spans="1:8" ht="12.75">
      <c r="A40" s="11"/>
      <c r="B40" s="11"/>
      <c r="C40" s="11"/>
      <c r="D40" s="11">
        <f t="shared" si="0"/>
        <v>0</v>
      </c>
      <c r="E40" s="6"/>
      <c r="F40" s="24"/>
      <c r="G40" s="11">
        <f t="shared" si="1"/>
        <v>0</v>
      </c>
      <c r="H40" s="13">
        <f t="shared" si="2"/>
        <v>0</v>
      </c>
    </row>
    <row r="41" spans="1:8" ht="12.75">
      <c r="A41" s="11"/>
      <c r="B41" s="11"/>
      <c r="C41" s="11"/>
      <c r="D41" s="11">
        <f t="shared" si="0"/>
        <v>0</v>
      </c>
      <c r="E41" s="6"/>
      <c r="F41" s="24"/>
      <c r="G41" s="11">
        <f t="shared" si="1"/>
        <v>0</v>
      </c>
      <c r="H41" s="13">
        <f t="shared" si="2"/>
        <v>0</v>
      </c>
    </row>
    <row r="42" spans="1:8" ht="12.75">
      <c r="A42" s="11"/>
      <c r="B42" s="11"/>
      <c r="C42" s="11"/>
      <c r="D42" s="11">
        <f t="shared" si="0"/>
        <v>0</v>
      </c>
      <c r="E42" s="6"/>
      <c r="F42" s="24"/>
      <c r="G42" s="11">
        <f t="shared" si="1"/>
        <v>0</v>
      </c>
      <c r="H42" s="13">
        <f t="shared" si="2"/>
        <v>0</v>
      </c>
    </row>
    <row r="43" spans="1:8" ht="12.75">
      <c r="A43" s="11"/>
      <c r="B43" s="11"/>
      <c r="C43" s="11"/>
      <c r="D43" s="11">
        <f t="shared" si="0"/>
        <v>0</v>
      </c>
      <c r="E43" s="6"/>
      <c r="F43" s="24"/>
      <c r="G43" s="11">
        <f t="shared" si="1"/>
        <v>0</v>
      </c>
      <c r="H43" s="13">
        <f t="shared" si="2"/>
        <v>0</v>
      </c>
    </row>
    <row r="44" spans="1:8" ht="12.75">
      <c r="A44" s="11"/>
      <c r="B44" s="11"/>
      <c r="C44" s="11"/>
      <c r="D44" s="11">
        <f t="shared" si="0"/>
        <v>0</v>
      </c>
      <c r="E44" s="6"/>
      <c r="F44" s="24"/>
      <c r="G44" s="11">
        <f t="shared" si="1"/>
        <v>0</v>
      </c>
      <c r="H44" s="13">
        <f t="shared" si="2"/>
        <v>0</v>
      </c>
    </row>
    <row r="45" spans="1:8" ht="12.75">
      <c r="A45" s="11"/>
      <c r="B45" s="11"/>
      <c r="C45" s="11"/>
      <c r="D45" s="11">
        <f t="shared" si="0"/>
        <v>0</v>
      </c>
      <c r="E45" s="6"/>
      <c r="F45" s="24"/>
      <c r="G45" s="11">
        <f t="shared" si="1"/>
        <v>0</v>
      </c>
      <c r="H45" s="13">
        <f t="shared" si="2"/>
        <v>0</v>
      </c>
    </row>
    <row r="46" spans="1:8" ht="12.75">
      <c r="A46" s="11"/>
      <c r="B46" s="11"/>
      <c r="C46" s="11"/>
      <c r="D46" s="11">
        <f t="shared" si="0"/>
        <v>0</v>
      </c>
      <c r="E46" s="6"/>
      <c r="F46" s="24"/>
      <c r="G46" s="11">
        <f t="shared" si="1"/>
        <v>0</v>
      </c>
      <c r="H46" s="13">
        <f t="shared" si="2"/>
        <v>0</v>
      </c>
    </row>
    <row r="47" spans="1:8" ht="12.75">
      <c r="A47" s="11"/>
      <c r="B47" s="11"/>
      <c r="C47" s="11"/>
      <c r="D47" s="11">
        <f t="shared" si="0"/>
        <v>0</v>
      </c>
      <c r="E47" s="6"/>
      <c r="F47" s="24"/>
      <c r="G47" s="11">
        <f t="shared" si="1"/>
        <v>0</v>
      </c>
      <c r="H47" s="13">
        <f t="shared" si="2"/>
        <v>0</v>
      </c>
    </row>
    <row r="48" spans="1:8" ht="12.75">
      <c r="A48" s="11"/>
      <c r="B48" s="11"/>
      <c r="C48" s="11"/>
      <c r="D48" s="11">
        <f t="shared" si="0"/>
        <v>0</v>
      </c>
      <c r="E48" s="6"/>
      <c r="F48" s="24"/>
      <c r="G48" s="11">
        <f t="shared" si="1"/>
        <v>0</v>
      </c>
      <c r="H48" s="13">
        <f t="shared" si="2"/>
        <v>0</v>
      </c>
    </row>
    <row r="49" spans="1:8" ht="12.75">
      <c r="A49" s="11"/>
      <c r="B49" s="11"/>
      <c r="C49" s="11"/>
      <c r="D49" s="11">
        <f t="shared" si="0"/>
        <v>0</v>
      </c>
      <c r="E49" s="6"/>
      <c r="F49" s="24"/>
      <c r="G49" s="11">
        <f t="shared" si="1"/>
        <v>0</v>
      </c>
      <c r="H49" s="13">
        <f t="shared" si="2"/>
        <v>0</v>
      </c>
    </row>
    <row r="50" spans="1:8" ht="12.75">
      <c r="A50" s="11"/>
      <c r="B50" s="11"/>
      <c r="C50" s="11"/>
      <c r="D50" s="11">
        <f t="shared" si="0"/>
        <v>0</v>
      </c>
      <c r="E50" s="6"/>
      <c r="F50" s="24"/>
      <c r="G50" s="11">
        <f t="shared" si="1"/>
        <v>0</v>
      </c>
      <c r="H50" s="13">
        <f t="shared" si="2"/>
        <v>0</v>
      </c>
    </row>
    <row r="51" spans="1:8" ht="12.75">
      <c r="A51" s="11"/>
      <c r="B51" s="11"/>
      <c r="C51" s="11"/>
      <c r="D51" s="11">
        <f t="shared" si="0"/>
        <v>0</v>
      </c>
      <c r="E51" s="6"/>
      <c r="F51" s="24"/>
      <c r="G51" s="11">
        <f t="shared" si="1"/>
        <v>0</v>
      </c>
      <c r="H51" s="13">
        <f t="shared" si="2"/>
        <v>0</v>
      </c>
    </row>
    <row r="52" spans="1:8" ht="12.75">
      <c r="A52" s="11"/>
      <c r="B52" s="11"/>
      <c r="C52" s="11"/>
      <c r="D52" s="11">
        <f t="shared" si="0"/>
        <v>0</v>
      </c>
      <c r="E52" s="6"/>
      <c r="F52" s="24"/>
      <c r="G52" s="11">
        <f t="shared" si="1"/>
        <v>0</v>
      </c>
      <c r="H52" s="13">
        <f t="shared" si="2"/>
        <v>0</v>
      </c>
    </row>
    <row r="53" spans="1:8" ht="12.75">
      <c r="A53" s="11"/>
      <c r="B53" s="11"/>
      <c r="C53" s="11"/>
      <c r="D53" s="11">
        <f t="shared" si="0"/>
        <v>0</v>
      </c>
      <c r="E53" s="6"/>
      <c r="F53" s="24"/>
      <c r="G53" s="11">
        <f t="shared" si="1"/>
        <v>0</v>
      </c>
      <c r="H53" s="13">
        <f t="shared" si="2"/>
        <v>0</v>
      </c>
    </row>
    <row r="54" spans="1:8" ht="12.75">
      <c r="A54" s="11"/>
      <c r="B54" s="11"/>
      <c r="C54" s="11"/>
      <c r="D54" s="11">
        <f t="shared" si="0"/>
        <v>0</v>
      </c>
      <c r="E54" s="6"/>
      <c r="F54" s="24"/>
      <c r="G54" s="11"/>
      <c r="H54" s="13"/>
    </row>
    <row r="55" spans="1:8" ht="12.75">
      <c r="A55" s="11"/>
      <c r="B55" s="11"/>
      <c r="C55" s="11"/>
      <c r="D55" s="11">
        <f t="shared" si="0"/>
        <v>0</v>
      </c>
      <c r="E55" s="6"/>
      <c r="F55" s="24"/>
      <c r="G55" s="11"/>
      <c r="H55" s="13"/>
    </row>
    <row r="56" spans="1:8" ht="12.75">
      <c r="A56" s="11"/>
      <c r="B56" s="11"/>
      <c r="C56" s="11"/>
      <c r="D56" s="11">
        <f t="shared" si="0"/>
        <v>0</v>
      </c>
      <c r="E56" s="6"/>
      <c r="F56" s="24"/>
      <c r="G56" s="11"/>
      <c r="H56" s="13"/>
    </row>
    <row r="57" spans="1:8" ht="12.75">
      <c r="A57" s="11"/>
      <c r="B57" s="11"/>
      <c r="C57" s="11"/>
      <c r="D57" s="11">
        <f t="shared" si="0"/>
        <v>0</v>
      </c>
      <c r="E57" s="6"/>
      <c r="F57" s="24"/>
      <c r="G57" s="11"/>
      <c r="H57" s="13"/>
    </row>
    <row r="58" spans="1:8" ht="12.75">
      <c r="A58" s="11"/>
      <c r="B58" s="11"/>
      <c r="C58" s="11"/>
      <c r="D58" s="11">
        <f t="shared" si="0"/>
        <v>0</v>
      </c>
      <c r="E58" s="6"/>
      <c r="F58" s="24"/>
      <c r="G58" s="11"/>
      <c r="H58" s="13"/>
    </row>
    <row r="59" spans="1:8" ht="12.75">
      <c r="A59" s="11"/>
      <c r="B59" s="11"/>
      <c r="C59" s="11"/>
      <c r="D59" s="11">
        <f t="shared" si="0"/>
        <v>0</v>
      </c>
      <c r="E59" s="6"/>
      <c r="F59" s="24"/>
      <c r="G59" s="11"/>
      <c r="H59" s="13"/>
    </row>
    <row r="60" spans="1:8" ht="12.75">
      <c r="A60" s="11"/>
      <c r="B60" s="11"/>
      <c r="C60" s="11"/>
      <c r="D60" s="11">
        <f t="shared" si="0"/>
        <v>0</v>
      </c>
      <c r="E60" s="6"/>
      <c r="F60" s="24"/>
      <c r="G60" s="11"/>
      <c r="H60" s="13"/>
    </row>
    <row r="61" spans="1:8" ht="12.75">
      <c r="A61" s="11"/>
      <c r="B61" s="11"/>
      <c r="C61" s="11"/>
      <c r="D61" s="11">
        <f t="shared" si="0"/>
        <v>0</v>
      </c>
      <c r="E61" s="6"/>
      <c r="F61" s="24"/>
      <c r="G61" s="11"/>
      <c r="H61" s="13"/>
    </row>
    <row r="62" spans="1:8" ht="12.75">
      <c r="A62" s="11"/>
      <c r="B62" s="11"/>
      <c r="C62" s="11"/>
      <c r="D62" s="11">
        <f t="shared" si="0"/>
        <v>0</v>
      </c>
      <c r="E62" s="6"/>
      <c r="F62" s="24"/>
      <c r="G62" s="11"/>
      <c r="H62" s="13"/>
    </row>
    <row r="63" spans="1:8" ht="12.75">
      <c r="A63" s="11"/>
      <c r="B63" s="11"/>
      <c r="C63" s="11"/>
      <c r="D63" s="11">
        <f t="shared" si="0"/>
        <v>0</v>
      </c>
      <c r="E63" s="6"/>
      <c r="F63" s="24"/>
      <c r="G63" s="11"/>
      <c r="H63" s="13"/>
    </row>
    <row r="64" spans="1:8" ht="12.75">
      <c r="A64" s="11"/>
      <c r="B64" s="11"/>
      <c r="C64" s="11"/>
      <c r="D64" s="11"/>
      <c r="E64" s="6"/>
      <c r="F64" s="24"/>
      <c r="G64" s="11">
        <f t="shared" si="1"/>
        <v>0</v>
      </c>
      <c r="H64" s="13">
        <f t="shared" si="2"/>
        <v>0</v>
      </c>
    </row>
    <row r="65" spans="1:8" ht="12.75">
      <c r="A65" s="73" t="s">
        <v>15</v>
      </c>
      <c r="B65" s="74"/>
      <c r="C65" s="74"/>
      <c r="D65" s="74"/>
      <c r="E65" s="74"/>
      <c r="F65" s="74"/>
      <c r="G65" s="75"/>
      <c r="H65" s="14">
        <f>SUM(H17:H64)</f>
        <v>12.5</v>
      </c>
    </row>
  </sheetData>
  <mergeCells count="12">
    <mergeCell ref="A1:H1"/>
    <mergeCell ref="A3:H3"/>
    <mergeCell ref="A5:H5"/>
    <mergeCell ref="A8:H8"/>
    <mergeCell ref="A11:H11"/>
    <mergeCell ref="A65:G65"/>
    <mergeCell ref="E14:G15"/>
    <mergeCell ref="H14:H16"/>
    <mergeCell ref="A14:A16"/>
    <mergeCell ref="B14:B16"/>
    <mergeCell ref="C14:C16"/>
    <mergeCell ref="D14:D16"/>
  </mergeCells>
  <printOptions/>
  <pageMargins left="1.36" right="0.29" top="0.63" bottom="0.57" header="0" footer="0"/>
  <pageSetup horizontalDpi="120" verticalDpi="12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showZeros="0" zoomScale="75" zoomScaleNormal="75" workbookViewId="0" topLeftCell="A6">
      <selection activeCell="A24" sqref="A24"/>
    </sheetView>
  </sheetViews>
  <sheetFormatPr defaultColWidth="11.421875" defaultRowHeight="12.75"/>
  <cols>
    <col min="1" max="1" width="33.140625" style="0" customWidth="1"/>
    <col min="2" max="2" width="17.421875" style="0" customWidth="1"/>
    <col min="3" max="3" width="6.28125" style="0" customWidth="1"/>
    <col min="4" max="4" width="6.57421875" style="0" customWidth="1"/>
    <col min="5" max="5" width="17.140625" style="0" customWidth="1"/>
    <col min="6" max="6" width="6.8515625" style="0" customWidth="1"/>
    <col min="7" max="7" width="10.140625" style="0" customWidth="1"/>
    <col min="8" max="8" width="12.00390625" style="0" customWidth="1"/>
  </cols>
  <sheetData>
    <row r="1" spans="1:8" ht="12.75">
      <c r="A1" s="72" t="s">
        <v>0</v>
      </c>
      <c r="B1" s="72"/>
      <c r="C1" s="72"/>
      <c r="D1" s="72"/>
      <c r="E1" s="72"/>
      <c r="F1" s="72"/>
      <c r="G1" s="72"/>
      <c r="H1" s="72"/>
    </row>
    <row r="3" spans="1:8" ht="12.75">
      <c r="A3" s="72" t="s">
        <v>68</v>
      </c>
      <c r="B3" s="72"/>
      <c r="C3" s="72"/>
      <c r="D3" s="72"/>
      <c r="E3" s="72"/>
      <c r="F3" s="72"/>
      <c r="G3" s="72"/>
      <c r="H3" s="72"/>
    </row>
    <row r="5" spans="1:8" ht="12.75">
      <c r="A5" s="72" t="s">
        <v>79</v>
      </c>
      <c r="B5" s="72"/>
      <c r="C5" s="72"/>
      <c r="D5" s="72"/>
      <c r="E5" s="72"/>
      <c r="F5" s="72"/>
      <c r="G5" s="72"/>
      <c r="H5" s="72"/>
    </row>
    <row r="6" spans="1:8" ht="12.75">
      <c r="A6" s="72" t="s">
        <v>80</v>
      </c>
      <c r="B6" s="72"/>
      <c r="C6" s="72"/>
      <c r="D6" s="72"/>
      <c r="E6" s="72"/>
      <c r="F6" s="72"/>
      <c r="G6" s="72"/>
      <c r="H6" s="72"/>
    </row>
    <row r="7" spans="1:6" ht="12.75">
      <c r="A7" s="1"/>
      <c r="B7" s="1"/>
      <c r="C7" s="1"/>
      <c r="D7" s="1"/>
      <c r="E7" s="1"/>
      <c r="F7" s="1"/>
    </row>
    <row r="9" ht="12.75">
      <c r="A9" t="s">
        <v>2</v>
      </c>
    </row>
    <row r="10" spans="1:8" ht="12.75">
      <c r="A10" s="73" t="str">
        <f>+'Anexo 1'!A8:F8</f>
        <v>17.66 AUTORIZACION TEMPORAL PARA USO COMERCIAL DEL RETIRO  FRONTAL Y/O AREAS COMUNES</v>
      </c>
      <c r="B10" s="74"/>
      <c r="C10" s="74"/>
      <c r="D10" s="74"/>
      <c r="E10" s="74"/>
      <c r="F10" s="74"/>
      <c r="G10" s="74"/>
      <c r="H10" s="75"/>
    </row>
    <row r="12" ht="12.75">
      <c r="A12" t="s">
        <v>1</v>
      </c>
    </row>
    <row r="13" spans="1:8" ht="12.75">
      <c r="A13" s="73" t="str">
        <f>+'Anexo 1'!A11:F11</f>
        <v>GERENCIA DE DESARROLLO URBANO</v>
      </c>
      <c r="B13" s="74"/>
      <c r="C13" s="74"/>
      <c r="D13" s="74"/>
      <c r="E13" s="74"/>
      <c r="F13" s="74"/>
      <c r="G13" s="74"/>
      <c r="H13" s="75"/>
    </row>
    <row r="16" spans="1:8" ht="12.75" customHeight="1">
      <c r="A16" s="83" t="s">
        <v>52</v>
      </c>
      <c r="B16" s="90" t="s">
        <v>82</v>
      </c>
      <c r="C16" s="83" t="s">
        <v>73</v>
      </c>
      <c r="D16" s="84"/>
      <c r="E16" s="85"/>
      <c r="F16" s="83" t="s">
        <v>84</v>
      </c>
      <c r="G16" s="84"/>
      <c r="H16" s="85"/>
    </row>
    <row r="17" spans="1:8" ht="12.75">
      <c r="A17" s="93"/>
      <c r="B17" s="91"/>
      <c r="C17" s="86"/>
      <c r="D17" s="87"/>
      <c r="E17" s="88"/>
      <c r="F17" s="86"/>
      <c r="G17" s="87"/>
      <c r="H17" s="88"/>
    </row>
    <row r="18" spans="1:8" ht="12.75">
      <c r="A18" s="86"/>
      <c r="B18" s="92"/>
      <c r="C18" s="2" t="s">
        <v>74</v>
      </c>
      <c r="D18" s="2" t="s">
        <v>75</v>
      </c>
      <c r="E18" s="2" t="s">
        <v>76</v>
      </c>
      <c r="F18" s="2" t="s">
        <v>75</v>
      </c>
      <c r="G18" s="2" t="s">
        <v>81</v>
      </c>
      <c r="H18" s="2" t="s">
        <v>83</v>
      </c>
    </row>
    <row r="19" spans="1:8" ht="12.75">
      <c r="A19" s="29" t="s">
        <v>103</v>
      </c>
      <c r="B19" s="19">
        <v>54600.78</v>
      </c>
      <c r="C19" s="21" t="s">
        <v>146</v>
      </c>
      <c r="D19" s="17">
        <v>0.1</v>
      </c>
      <c r="E19" s="12">
        <f aca="true" t="shared" si="0" ref="E19:E44">+B19*D19</f>
        <v>5460.078</v>
      </c>
      <c r="F19" s="17">
        <v>0.03</v>
      </c>
      <c r="G19" s="12">
        <f aca="true" t="shared" si="1" ref="G19:G26">+F19*E19</f>
        <v>163.80234000000002</v>
      </c>
      <c r="H19" s="12">
        <f aca="true" t="shared" si="2" ref="H19:H26">+G19/12</f>
        <v>13.650195000000002</v>
      </c>
    </row>
    <row r="20" spans="1:8" ht="12.75">
      <c r="A20" s="31" t="s">
        <v>147</v>
      </c>
      <c r="B20" s="13">
        <v>358.38</v>
      </c>
      <c r="C20" s="38" t="s">
        <v>146</v>
      </c>
      <c r="D20" s="18">
        <v>0.07</v>
      </c>
      <c r="E20" s="13">
        <f t="shared" si="0"/>
        <v>25.0866</v>
      </c>
      <c r="F20" s="18">
        <v>0.1</v>
      </c>
      <c r="G20" s="13">
        <f t="shared" si="1"/>
        <v>2.5086600000000003</v>
      </c>
      <c r="H20" s="13">
        <f t="shared" si="2"/>
        <v>0.20905500000000002</v>
      </c>
    </row>
    <row r="21" spans="1:8" ht="12.75">
      <c r="A21" s="31" t="s">
        <v>148</v>
      </c>
      <c r="B21" s="20">
        <v>246.55</v>
      </c>
      <c r="C21" s="6" t="s">
        <v>146</v>
      </c>
      <c r="D21" s="18">
        <v>0.07</v>
      </c>
      <c r="E21" s="13">
        <f t="shared" si="0"/>
        <v>17.2585</v>
      </c>
      <c r="F21" s="18">
        <v>0.1</v>
      </c>
      <c r="G21" s="13">
        <f t="shared" si="1"/>
        <v>1.7258500000000003</v>
      </c>
      <c r="H21" s="13">
        <f t="shared" si="2"/>
        <v>0.14382083333333337</v>
      </c>
    </row>
    <row r="22" spans="1:8" ht="12.75">
      <c r="A22" s="31" t="s">
        <v>149</v>
      </c>
      <c r="B22" s="20">
        <v>3587.78</v>
      </c>
      <c r="C22" s="6" t="s">
        <v>146</v>
      </c>
      <c r="D22" s="18">
        <v>0.07</v>
      </c>
      <c r="E22" s="13">
        <f t="shared" si="0"/>
        <v>251.14460000000003</v>
      </c>
      <c r="F22" s="18">
        <v>0.25</v>
      </c>
      <c r="G22" s="13">
        <f t="shared" si="1"/>
        <v>62.786150000000006</v>
      </c>
      <c r="H22" s="13">
        <f t="shared" si="2"/>
        <v>5.2321791666666675</v>
      </c>
    </row>
    <row r="23" spans="1:8" ht="12.75">
      <c r="A23" s="31" t="s">
        <v>150</v>
      </c>
      <c r="B23" s="20">
        <v>568.28</v>
      </c>
      <c r="C23" s="6" t="s">
        <v>146</v>
      </c>
      <c r="D23" s="18">
        <v>0.07</v>
      </c>
      <c r="E23" s="13">
        <f t="shared" si="0"/>
        <v>39.7796</v>
      </c>
      <c r="F23" s="18">
        <v>0.1</v>
      </c>
      <c r="G23" s="13">
        <f t="shared" si="1"/>
        <v>3.9779600000000004</v>
      </c>
      <c r="H23" s="13">
        <f t="shared" si="2"/>
        <v>0.3314966666666667</v>
      </c>
    </row>
    <row r="24" spans="1:8" ht="12.75">
      <c r="A24" s="31" t="s">
        <v>151</v>
      </c>
      <c r="B24" s="20">
        <v>195.4</v>
      </c>
      <c r="C24" s="6" t="s">
        <v>146</v>
      </c>
      <c r="D24" s="18">
        <v>0.07</v>
      </c>
      <c r="E24" s="13">
        <f t="shared" si="0"/>
        <v>13.678</v>
      </c>
      <c r="F24" s="18">
        <v>0.25</v>
      </c>
      <c r="G24" s="13">
        <f t="shared" si="1"/>
        <v>3.4195</v>
      </c>
      <c r="H24" s="13">
        <f t="shared" si="2"/>
        <v>0.28495833333333337</v>
      </c>
    </row>
    <row r="25" spans="1:8" ht="12.75">
      <c r="A25" s="31" t="s">
        <v>152</v>
      </c>
      <c r="B25" s="20">
        <v>967.61</v>
      </c>
      <c r="C25" s="6" t="s">
        <v>146</v>
      </c>
      <c r="D25" s="18">
        <v>0.07</v>
      </c>
      <c r="E25" s="13">
        <f t="shared" si="0"/>
        <v>67.73270000000001</v>
      </c>
      <c r="F25" s="18">
        <v>0.1</v>
      </c>
      <c r="G25" s="13">
        <f t="shared" si="1"/>
        <v>6.773270000000001</v>
      </c>
      <c r="H25" s="13">
        <f t="shared" si="2"/>
        <v>0.5644391666666667</v>
      </c>
    </row>
    <row r="26" spans="1:8" ht="12.75">
      <c r="A26" s="31" t="s">
        <v>153</v>
      </c>
      <c r="B26" s="20">
        <v>5738.67</v>
      </c>
      <c r="C26" s="6" t="s">
        <v>146</v>
      </c>
      <c r="D26" s="18">
        <v>0.07</v>
      </c>
      <c r="E26" s="13">
        <f t="shared" si="0"/>
        <v>401.7069</v>
      </c>
      <c r="F26" s="18">
        <v>0.25</v>
      </c>
      <c r="G26" s="13">
        <f t="shared" si="1"/>
        <v>100.426725</v>
      </c>
      <c r="H26" s="13">
        <f t="shared" si="2"/>
        <v>8.36889375</v>
      </c>
    </row>
    <row r="27" spans="1:8" ht="12.75">
      <c r="A27" s="31" t="s">
        <v>154</v>
      </c>
      <c r="B27" s="20">
        <v>680.27</v>
      </c>
      <c r="C27" s="6" t="s">
        <v>146</v>
      </c>
      <c r="D27" s="18">
        <v>0.07</v>
      </c>
      <c r="E27" s="13">
        <f t="shared" si="0"/>
        <v>47.618900000000004</v>
      </c>
      <c r="F27" s="18">
        <v>0.25</v>
      </c>
      <c r="G27" s="13">
        <f aca="true" t="shared" si="3" ref="G27:G62">+F27*E27</f>
        <v>11.904725000000001</v>
      </c>
      <c r="H27" s="13">
        <f aca="true" t="shared" si="4" ref="H27:H62">+G27/12</f>
        <v>0.9920604166666668</v>
      </c>
    </row>
    <row r="28" spans="1:8" ht="12.75">
      <c r="A28" s="31" t="s">
        <v>155</v>
      </c>
      <c r="B28" s="20">
        <v>1893.53</v>
      </c>
      <c r="C28" s="6" t="s">
        <v>146</v>
      </c>
      <c r="D28" s="18">
        <v>0.07</v>
      </c>
      <c r="E28" s="13">
        <f t="shared" si="0"/>
        <v>132.5471</v>
      </c>
      <c r="F28" s="18">
        <v>0.25</v>
      </c>
      <c r="G28" s="13">
        <f t="shared" si="3"/>
        <v>33.136775</v>
      </c>
      <c r="H28" s="13">
        <f t="shared" si="4"/>
        <v>2.7613979166666667</v>
      </c>
    </row>
    <row r="29" spans="1:8" ht="12.75">
      <c r="A29" s="31" t="s">
        <v>156</v>
      </c>
      <c r="B29" s="20">
        <v>1766.44</v>
      </c>
      <c r="C29" s="6" t="s">
        <v>146</v>
      </c>
      <c r="D29" s="18">
        <v>0.07</v>
      </c>
      <c r="E29" s="13">
        <f t="shared" si="0"/>
        <v>123.65080000000002</v>
      </c>
      <c r="F29" s="18">
        <v>0.25</v>
      </c>
      <c r="G29" s="13">
        <f t="shared" si="3"/>
        <v>30.912700000000005</v>
      </c>
      <c r="H29" s="13">
        <f t="shared" si="4"/>
        <v>2.5760583333333336</v>
      </c>
    </row>
    <row r="30" spans="1:8" ht="12.75">
      <c r="A30" s="31" t="s">
        <v>157</v>
      </c>
      <c r="B30" s="20">
        <v>277.37</v>
      </c>
      <c r="C30" s="6" t="s">
        <v>146</v>
      </c>
      <c r="D30" s="18">
        <v>0.07</v>
      </c>
      <c r="E30" s="13">
        <f t="shared" si="0"/>
        <v>19.4159</v>
      </c>
      <c r="F30" s="18">
        <v>0.1</v>
      </c>
      <c r="G30" s="13">
        <f t="shared" si="3"/>
        <v>1.9415900000000001</v>
      </c>
      <c r="H30" s="13">
        <f t="shared" si="4"/>
        <v>0.1617991666666667</v>
      </c>
    </row>
    <row r="31" spans="1:8" ht="12.75">
      <c r="A31" s="31" t="s">
        <v>158</v>
      </c>
      <c r="B31" s="20">
        <v>325.68</v>
      </c>
      <c r="C31" s="6" t="s">
        <v>146</v>
      </c>
      <c r="D31" s="18">
        <v>0.07</v>
      </c>
      <c r="E31" s="13">
        <f t="shared" si="0"/>
        <v>22.797600000000003</v>
      </c>
      <c r="F31" s="18">
        <v>0.1</v>
      </c>
      <c r="G31" s="13">
        <f t="shared" si="3"/>
        <v>2.2797600000000005</v>
      </c>
      <c r="H31" s="13">
        <f t="shared" si="4"/>
        <v>0.18998000000000004</v>
      </c>
    </row>
    <row r="32" spans="1:8" ht="12.75">
      <c r="A32" s="31" t="s">
        <v>159</v>
      </c>
      <c r="B32" s="20">
        <v>184.92</v>
      </c>
      <c r="C32" s="6" t="s">
        <v>146</v>
      </c>
      <c r="D32" s="18">
        <v>0.07</v>
      </c>
      <c r="E32" s="13">
        <f t="shared" si="0"/>
        <v>12.9444</v>
      </c>
      <c r="F32" s="18">
        <v>0.1</v>
      </c>
      <c r="G32" s="13">
        <f t="shared" si="3"/>
        <v>1.29444</v>
      </c>
      <c r="H32" s="13">
        <f t="shared" si="4"/>
        <v>0.10787000000000001</v>
      </c>
    </row>
    <row r="33" spans="1:8" ht="12.75">
      <c r="A33" s="31" t="s">
        <v>160</v>
      </c>
      <c r="B33" s="20">
        <v>276.38</v>
      </c>
      <c r="C33" s="6" t="s">
        <v>146</v>
      </c>
      <c r="D33" s="18">
        <v>0.07</v>
      </c>
      <c r="E33" s="13">
        <f t="shared" si="0"/>
        <v>19.346600000000002</v>
      </c>
      <c r="F33" s="18">
        <v>0.1</v>
      </c>
      <c r="G33" s="13">
        <f t="shared" si="3"/>
        <v>1.9346600000000003</v>
      </c>
      <c r="H33" s="13">
        <f t="shared" si="4"/>
        <v>0.16122166666666668</v>
      </c>
    </row>
    <row r="34" spans="1:8" ht="12.75">
      <c r="A34" s="31" t="s">
        <v>161</v>
      </c>
      <c r="B34" s="20">
        <v>36.28</v>
      </c>
      <c r="C34" s="6" t="s">
        <v>146</v>
      </c>
      <c r="D34" s="18">
        <v>0.07</v>
      </c>
      <c r="E34" s="13">
        <f t="shared" si="0"/>
        <v>2.5396000000000005</v>
      </c>
      <c r="F34" s="18">
        <v>0.25</v>
      </c>
      <c r="G34" s="13">
        <f t="shared" si="3"/>
        <v>0.6349000000000001</v>
      </c>
      <c r="H34" s="13">
        <f t="shared" si="4"/>
        <v>0.05290833333333334</v>
      </c>
    </row>
    <row r="35" spans="1:8" ht="12.75">
      <c r="A35" s="31" t="s">
        <v>162</v>
      </c>
      <c r="B35" s="20">
        <v>107.96</v>
      </c>
      <c r="C35" s="6" t="s">
        <v>146</v>
      </c>
      <c r="D35" s="18">
        <v>0.07</v>
      </c>
      <c r="E35" s="13">
        <f t="shared" si="0"/>
        <v>7.5572</v>
      </c>
      <c r="F35" s="18">
        <v>0.1</v>
      </c>
      <c r="G35" s="13">
        <f t="shared" si="3"/>
        <v>0.7557200000000001</v>
      </c>
      <c r="H35" s="13">
        <f t="shared" si="4"/>
        <v>0.06297666666666667</v>
      </c>
    </row>
    <row r="36" spans="1:8" ht="12.75">
      <c r="A36" s="31" t="s">
        <v>163</v>
      </c>
      <c r="B36" s="20">
        <v>55.48</v>
      </c>
      <c r="C36" s="6" t="s">
        <v>146</v>
      </c>
      <c r="D36" s="18">
        <v>0.07</v>
      </c>
      <c r="E36" s="13">
        <f t="shared" si="0"/>
        <v>3.8836</v>
      </c>
      <c r="F36" s="18">
        <v>0.1</v>
      </c>
      <c r="G36" s="13">
        <f t="shared" si="3"/>
        <v>0.38836000000000004</v>
      </c>
      <c r="H36" s="13">
        <f t="shared" si="4"/>
        <v>0.032363333333333334</v>
      </c>
    </row>
    <row r="37" spans="1:8" ht="12.75">
      <c r="A37" s="31" t="s">
        <v>164</v>
      </c>
      <c r="B37" s="20">
        <v>56.2</v>
      </c>
      <c r="C37" s="6" t="s">
        <v>146</v>
      </c>
      <c r="D37" s="18">
        <v>0.07</v>
      </c>
      <c r="E37" s="13">
        <f t="shared" si="0"/>
        <v>3.9340000000000006</v>
      </c>
      <c r="F37" s="18">
        <v>0.1</v>
      </c>
      <c r="G37" s="13">
        <f t="shared" si="3"/>
        <v>0.3934000000000001</v>
      </c>
      <c r="H37" s="13">
        <f t="shared" si="4"/>
        <v>0.03278333333333334</v>
      </c>
    </row>
    <row r="38" spans="1:8" ht="12.75">
      <c r="A38" s="31" t="s">
        <v>165</v>
      </c>
      <c r="B38" s="20">
        <v>43.15</v>
      </c>
      <c r="C38" s="6" t="s">
        <v>146</v>
      </c>
      <c r="D38" s="18">
        <v>0.07</v>
      </c>
      <c r="E38" s="13">
        <f t="shared" si="0"/>
        <v>3.0205</v>
      </c>
      <c r="F38" s="18">
        <v>0.1</v>
      </c>
      <c r="G38" s="13">
        <f t="shared" si="3"/>
        <v>0.30205000000000004</v>
      </c>
      <c r="H38" s="13">
        <f t="shared" si="4"/>
        <v>0.025170833333333337</v>
      </c>
    </row>
    <row r="39" spans="1:8" ht="12.75">
      <c r="A39" s="31" t="s">
        <v>166</v>
      </c>
      <c r="B39" s="20">
        <v>69.25</v>
      </c>
      <c r="C39" s="6" t="s">
        <v>146</v>
      </c>
      <c r="D39" s="18">
        <v>0.07</v>
      </c>
      <c r="E39" s="13">
        <f t="shared" si="0"/>
        <v>4.8475</v>
      </c>
      <c r="F39" s="18">
        <v>0.1</v>
      </c>
      <c r="G39" s="13">
        <f t="shared" si="3"/>
        <v>0.48475</v>
      </c>
      <c r="H39" s="13">
        <f t="shared" si="4"/>
        <v>0.04039583333333333</v>
      </c>
    </row>
    <row r="40" spans="1:8" ht="12.75">
      <c r="A40" s="31" t="s">
        <v>167</v>
      </c>
      <c r="B40" s="20">
        <v>303.04</v>
      </c>
      <c r="C40" s="6" t="s">
        <v>146</v>
      </c>
      <c r="D40" s="18">
        <v>0.07</v>
      </c>
      <c r="E40" s="13">
        <f t="shared" si="0"/>
        <v>21.212800000000005</v>
      </c>
      <c r="F40" s="18">
        <v>0.1</v>
      </c>
      <c r="G40" s="13">
        <f t="shared" si="3"/>
        <v>2.1212800000000005</v>
      </c>
      <c r="H40" s="13">
        <f t="shared" si="4"/>
        <v>0.17677333333333337</v>
      </c>
    </row>
    <row r="41" spans="1:8" ht="12.75">
      <c r="A41" s="31" t="s">
        <v>168</v>
      </c>
      <c r="B41" s="20">
        <v>462.29</v>
      </c>
      <c r="C41" s="6" t="s">
        <v>146</v>
      </c>
      <c r="D41" s="18">
        <v>0.07</v>
      </c>
      <c r="E41" s="13">
        <f t="shared" si="0"/>
        <v>32.3603</v>
      </c>
      <c r="F41" s="18">
        <v>0.1</v>
      </c>
      <c r="G41" s="13">
        <f t="shared" si="3"/>
        <v>3.2360300000000004</v>
      </c>
      <c r="H41" s="13">
        <f t="shared" si="4"/>
        <v>0.2696691666666667</v>
      </c>
    </row>
    <row r="42" spans="1:8" ht="12.75">
      <c r="A42" s="31" t="s">
        <v>169</v>
      </c>
      <c r="B42" s="20">
        <v>35.22</v>
      </c>
      <c r="C42" s="6" t="s">
        <v>146</v>
      </c>
      <c r="D42" s="18">
        <v>0.07</v>
      </c>
      <c r="E42" s="13">
        <f t="shared" si="0"/>
        <v>2.4654000000000003</v>
      </c>
      <c r="F42" s="18">
        <v>0.1</v>
      </c>
      <c r="G42" s="13">
        <f t="shared" si="3"/>
        <v>0.24654000000000004</v>
      </c>
      <c r="H42" s="13">
        <f t="shared" si="4"/>
        <v>0.020545000000000004</v>
      </c>
    </row>
    <row r="43" spans="1:8" ht="12.75">
      <c r="A43" s="31" t="s">
        <v>170</v>
      </c>
      <c r="B43" s="20">
        <v>20012.87</v>
      </c>
      <c r="C43" s="6" t="s">
        <v>146</v>
      </c>
      <c r="D43" s="18">
        <v>0.07</v>
      </c>
      <c r="E43" s="13">
        <f t="shared" si="0"/>
        <v>1400.9009</v>
      </c>
      <c r="F43" s="18">
        <v>0.1</v>
      </c>
      <c r="G43" s="13">
        <f t="shared" si="3"/>
        <v>140.09009</v>
      </c>
      <c r="H43" s="13">
        <f t="shared" si="4"/>
        <v>11.674174166666667</v>
      </c>
    </row>
    <row r="44" spans="1:8" ht="12.75">
      <c r="A44" s="31" t="s">
        <v>171</v>
      </c>
      <c r="B44" s="20">
        <v>573.32</v>
      </c>
      <c r="C44" s="6" t="s">
        <v>146</v>
      </c>
      <c r="D44" s="18">
        <v>0.07</v>
      </c>
      <c r="E44" s="13">
        <f t="shared" si="0"/>
        <v>40.132400000000004</v>
      </c>
      <c r="F44" s="18">
        <v>0.1</v>
      </c>
      <c r="G44" s="13">
        <f t="shared" si="3"/>
        <v>4.013240000000001</v>
      </c>
      <c r="H44" s="13">
        <f t="shared" si="4"/>
        <v>0.3344366666666667</v>
      </c>
    </row>
    <row r="45" spans="1:8" ht="12.75">
      <c r="A45" s="31"/>
      <c r="B45" s="20"/>
      <c r="C45" s="6"/>
      <c r="D45" s="18"/>
      <c r="E45" s="13">
        <f aca="true" t="shared" si="5" ref="E45:E62">+B45*D45</f>
        <v>0</v>
      </c>
      <c r="F45" s="18"/>
      <c r="G45" s="13">
        <f t="shared" si="3"/>
        <v>0</v>
      </c>
      <c r="H45" s="13">
        <f t="shared" si="4"/>
        <v>0</v>
      </c>
    </row>
    <row r="46" spans="1:8" ht="12.75">
      <c r="A46" s="31"/>
      <c r="B46" s="20"/>
      <c r="C46" s="6"/>
      <c r="D46" s="18"/>
      <c r="E46" s="13">
        <f t="shared" si="5"/>
        <v>0</v>
      </c>
      <c r="F46" s="18"/>
      <c r="G46" s="13">
        <f t="shared" si="3"/>
        <v>0</v>
      </c>
      <c r="H46" s="13">
        <f t="shared" si="4"/>
        <v>0</v>
      </c>
    </row>
    <row r="47" spans="1:8" ht="12.75">
      <c r="A47" s="31"/>
      <c r="B47" s="20"/>
      <c r="C47" s="6"/>
      <c r="D47" s="18"/>
      <c r="E47" s="13">
        <f t="shared" si="5"/>
        <v>0</v>
      </c>
      <c r="F47" s="18"/>
      <c r="G47" s="13">
        <f t="shared" si="3"/>
        <v>0</v>
      </c>
      <c r="H47" s="13">
        <f t="shared" si="4"/>
        <v>0</v>
      </c>
    </row>
    <row r="48" spans="1:8" ht="12.75">
      <c r="A48" s="31"/>
      <c r="B48" s="20"/>
      <c r="C48" s="6"/>
      <c r="D48" s="18"/>
      <c r="E48" s="13">
        <f t="shared" si="5"/>
        <v>0</v>
      </c>
      <c r="F48" s="18"/>
      <c r="G48" s="13">
        <f t="shared" si="3"/>
        <v>0</v>
      </c>
      <c r="H48" s="13">
        <f t="shared" si="4"/>
        <v>0</v>
      </c>
    </row>
    <row r="49" spans="1:8" ht="12.75">
      <c r="A49" s="31"/>
      <c r="B49" s="20"/>
      <c r="C49" s="6"/>
      <c r="D49" s="18"/>
      <c r="E49" s="13">
        <f t="shared" si="5"/>
        <v>0</v>
      </c>
      <c r="F49" s="18"/>
      <c r="G49" s="13">
        <f t="shared" si="3"/>
        <v>0</v>
      </c>
      <c r="H49" s="13">
        <f t="shared" si="4"/>
        <v>0</v>
      </c>
    </row>
    <row r="50" spans="1:8" ht="12.75">
      <c r="A50" s="31"/>
      <c r="B50" s="20"/>
      <c r="C50" s="6"/>
      <c r="D50" s="18"/>
      <c r="E50" s="13">
        <f t="shared" si="5"/>
        <v>0</v>
      </c>
      <c r="F50" s="18"/>
      <c r="G50" s="13">
        <f t="shared" si="3"/>
        <v>0</v>
      </c>
      <c r="H50" s="13">
        <f t="shared" si="4"/>
        <v>0</v>
      </c>
    </row>
    <row r="51" spans="1:8" ht="12.75">
      <c r="A51" s="31"/>
      <c r="B51" s="20"/>
      <c r="C51" s="6"/>
      <c r="D51" s="18"/>
      <c r="E51" s="13">
        <f t="shared" si="5"/>
        <v>0</v>
      </c>
      <c r="F51" s="18"/>
      <c r="G51" s="13">
        <f t="shared" si="3"/>
        <v>0</v>
      </c>
      <c r="H51" s="13">
        <f t="shared" si="4"/>
        <v>0</v>
      </c>
    </row>
    <row r="52" spans="1:8" ht="12.75">
      <c r="A52" s="31"/>
      <c r="B52" s="20"/>
      <c r="C52" s="6"/>
      <c r="D52" s="18"/>
      <c r="E52" s="13">
        <f t="shared" si="5"/>
        <v>0</v>
      </c>
      <c r="F52" s="18"/>
      <c r="G52" s="13">
        <f t="shared" si="3"/>
        <v>0</v>
      </c>
      <c r="H52" s="13">
        <f t="shared" si="4"/>
        <v>0</v>
      </c>
    </row>
    <row r="53" spans="1:8" ht="12.75">
      <c r="A53" s="31"/>
      <c r="B53" s="20"/>
      <c r="C53" s="6"/>
      <c r="D53" s="18"/>
      <c r="E53" s="13">
        <f t="shared" si="5"/>
        <v>0</v>
      </c>
      <c r="F53" s="18"/>
      <c r="G53" s="13">
        <f t="shared" si="3"/>
        <v>0</v>
      </c>
      <c r="H53" s="13">
        <f t="shared" si="4"/>
        <v>0</v>
      </c>
    </row>
    <row r="54" spans="1:8" ht="12.75">
      <c r="A54" s="31"/>
      <c r="B54" s="20"/>
      <c r="C54" s="6"/>
      <c r="D54" s="18"/>
      <c r="E54" s="13">
        <f t="shared" si="5"/>
        <v>0</v>
      </c>
      <c r="F54" s="18"/>
      <c r="G54" s="13">
        <f t="shared" si="3"/>
        <v>0</v>
      </c>
      <c r="H54" s="13">
        <f t="shared" si="4"/>
        <v>0</v>
      </c>
    </row>
    <row r="55" spans="1:8" ht="12.75">
      <c r="A55" s="31"/>
      <c r="B55" s="20"/>
      <c r="C55" s="6"/>
      <c r="D55" s="18"/>
      <c r="E55" s="13">
        <f t="shared" si="5"/>
        <v>0</v>
      </c>
      <c r="F55" s="18"/>
      <c r="G55" s="13">
        <f t="shared" si="3"/>
        <v>0</v>
      </c>
      <c r="H55" s="13">
        <f t="shared" si="4"/>
        <v>0</v>
      </c>
    </row>
    <row r="56" spans="1:8" ht="12.75">
      <c r="A56" s="31"/>
      <c r="B56" s="20"/>
      <c r="C56" s="6"/>
      <c r="D56" s="18"/>
      <c r="E56" s="13">
        <f t="shared" si="5"/>
        <v>0</v>
      </c>
      <c r="F56" s="18"/>
      <c r="G56" s="13">
        <f t="shared" si="3"/>
        <v>0</v>
      </c>
      <c r="H56" s="13">
        <f t="shared" si="4"/>
        <v>0</v>
      </c>
    </row>
    <row r="57" spans="1:8" ht="12.75">
      <c r="A57" s="31"/>
      <c r="B57" s="20"/>
      <c r="C57" s="6"/>
      <c r="D57" s="18"/>
      <c r="E57" s="13">
        <f t="shared" si="5"/>
        <v>0</v>
      </c>
      <c r="F57" s="18"/>
      <c r="G57" s="13">
        <f t="shared" si="3"/>
        <v>0</v>
      </c>
      <c r="H57" s="13">
        <f t="shared" si="4"/>
        <v>0</v>
      </c>
    </row>
    <row r="58" spans="1:8" ht="12.75">
      <c r="A58" s="31"/>
      <c r="B58" s="20"/>
      <c r="C58" s="6"/>
      <c r="D58" s="18"/>
      <c r="E58" s="13">
        <f t="shared" si="5"/>
        <v>0</v>
      </c>
      <c r="F58" s="18"/>
      <c r="G58" s="13">
        <f t="shared" si="3"/>
        <v>0</v>
      </c>
      <c r="H58" s="13">
        <f t="shared" si="4"/>
        <v>0</v>
      </c>
    </row>
    <row r="59" spans="1:8" ht="12.75">
      <c r="A59" s="31"/>
      <c r="B59" s="20"/>
      <c r="C59" s="6"/>
      <c r="D59" s="18"/>
      <c r="E59" s="13">
        <f t="shared" si="5"/>
        <v>0</v>
      </c>
      <c r="F59" s="18"/>
      <c r="G59" s="13">
        <f t="shared" si="3"/>
        <v>0</v>
      </c>
      <c r="H59" s="13">
        <f t="shared" si="4"/>
        <v>0</v>
      </c>
    </row>
    <row r="60" spans="1:8" ht="12.75">
      <c r="A60" s="31"/>
      <c r="B60" s="20"/>
      <c r="C60" s="6"/>
      <c r="D60" s="18"/>
      <c r="E60" s="13">
        <f t="shared" si="5"/>
        <v>0</v>
      </c>
      <c r="F60" s="18"/>
      <c r="G60" s="13">
        <f t="shared" si="3"/>
        <v>0</v>
      </c>
      <c r="H60" s="13">
        <f t="shared" si="4"/>
        <v>0</v>
      </c>
    </row>
    <row r="61" spans="1:8" ht="12.75">
      <c r="A61" s="31"/>
      <c r="B61" s="20"/>
      <c r="C61" s="6"/>
      <c r="D61" s="18"/>
      <c r="E61" s="13">
        <f t="shared" si="5"/>
        <v>0</v>
      </c>
      <c r="F61" s="18"/>
      <c r="G61" s="13">
        <f t="shared" si="3"/>
        <v>0</v>
      </c>
      <c r="H61" s="13">
        <f t="shared" si="4"/>
        <v>0</v>
      </c>
    </row>
    <row r="62" spans="1:8" ht="12.75">
      <c r="A62" s="31"/>
      <c r="B62" s="20"/>
      <c r="C62" s="6"/>
      <c r="D62" s="18"/>
      <c r="E62" s="13">
        <f t="shared" si="5"/>
        <v>0</v>
      </c>
      <c r="F62" s="18"/>
      <c r="G62" s="13">
        <f t="shared" si="3"/>
        <v>0</v>
      </c>
      <c r="H62" s="13">
        <f t="shared" si="4"/>
        <v>0</v>
      </c>
    </row>
    <row r="63" spans="1:8" ht="12.75">
      <c r="A63" s="73" t="s">
        <v>15</v>
      </c>
      <c r="B63" s="74"/>
      <c r="C63" s="74"/>
      <c r="D63" s="74"/>
      <c r="E63" s="74"/>
      <c r="F63" s="74"/>
      <c r="G63" s="75"/>
      <c r="H63" s="14">
        <f>SUM(H19:H62)</f>
        <v>48.45762208333335</v>
      </c>
    </row>
    <row r="66" ht="12.75">
      <c r="A66" t="s">
        <v>94</v>
      </c>
    </row>
    <row r="67" spans="1:2" ht="12.75">
      <c r="A67" t="s">
        <v>95</v>
      </c>
      <c r="B67" s="22">
        <v>0.03</v>
      </c>
    </row>
    <row r="68" spans="1:2" ht="12.75">
      <c r="A68" t="s">
        <v>96</v>
      </c>
      <c r="B68" s="22">
        <v>0.03</v>
      </c>
    </row>
    <row r="69" spans="1:2" ht="12.75">
      <c r="A69" t="s">
        <v>97</v>
      </c>
      <c r="B69" s="22">
        <v>0.1</v>
      </c>
    </row>
    <row r="70" spans="1:2" ht="12.75">
      <c r="A70" t="s">
        <v>98</v>
      </c>
      <c r="B70" s="22">
        <v>0.25</v>
      </c>
    </row>
    <row r="71" spans="1:2" ht="12.75">
      <c r="A71" t="s">
        <v>99</v>
      </c>
      <c r="B71" s="22">
        <v>0.1</v>
      </c>
    </row>
    <row r="72" spans="1:2" ht="12.75">
      <c r="A72" t="s">
        <v>100</v>
      </c>
      <c r="B72" s="22">
        <v>0.25</v>
      </c>
    </row>
  </sheetData>
  <mergeCells count="11">
    <mergeCell ref="A16:A18"/>
    <mergeCell ref="A1:H1"/>
    <mergeCell ref="A3:H3"/>
    <mergeCell ref="A63:G63"/>
    <mergeCell ref="A10:H10"/>
    <mergeCell ref="A13:H13"/>
    <mergeCell ref="A5:H5"/>
    <mergeCell ref="A6:H6"/>
    <mergeCell ref="B16:B18"/>
    <mergeCell ref="C16:E17"/>
    <mergeCell ref="F16:H17"/>
  </mergeCells>
  <printOptions/>
  <pageMargins left="1.32" right="0.45" top="1" bottom="0.51" header="0" footer="0"/>
  <pageSetup horizontalDpi="120" verticalDpi="12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lgonzales</cp:lastModifiedBy>
  <cp:lastPrinted>2006-03-15T20:23:20Z</cp:lastPrinted>
  <dcterms:created xsi:type="dcterms:W3CDTF">2004-10-13T21:56:37Z</dcterms:created>
  <dcterms:modified xsi:type="dcterms:W3CDTF">2006-03-15T20:23:24Z</dcterms:modified>
  <cp:category/>
  <cp:version/>
  <cp:contentType/>
  <cp:contentStatus/>
</cp:coreProperties>
</file>