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3345" activeTab="0"/>
  </bookViews>
  <sheets>
    <sheet name="RESUMEN" sheetId="1" r:id="rId1"/>
    <sheet name="Anexo 1" sheetId="2" r:id="rId2"/>
    <sheet name="Anexo 2" sheetId="3" r:id="rId3"/>
    <sheet name="Anexo 3" sheetId="4" r:id="rId4"/>
    <sheet name="Anexo 4" sheetId="5" r:id="rId5"/>
    <sheet name="Anexo 5" sheetId="6" r:id="rId6"/>
  </sheets>
  <externalReferences>
    <externalReference r:id="rId9"/>
  </externalReferences>
  <definedNames>
    <definedName name="_xlnm.Print_Area" localSheetId="1">'Anexo 1'!$B$1:$G$67</definedName>
    <definedName name="_xlnm.Print_Area" localSheetId="4">'Anexo 4'!$A$1:$H$65</definedName>
    <definedName name="_xlnm.Print_Area" localSheetId="0">'RESUMEN'!$A$1:$N$54</definedName>
  </definedNames>
  <calcPr fullCalcOnLoad="1"/>
</workbook>
</file>

<file path=xl/sharedStrings.xml><?xml version="1.0" encoding="utf-8"?>
<sst xmlns="http://schemas.openxmlformats.org/spreadsheetml/2006/main" count="312" uniqueCount="212">
  <si>
    <t>FICHA RESUMEN DE COSTOS</t>
  </si>
  <si>
    <t>DENOMINACION DEL AREA OPERATIVA</t>
  </si>
  <si>
    <t>DENOMINACION DEL SERVICIO ADMINISTRATIVO</t>
  </si>
  <si>
    <t>CANTIDAD DE PRESTACIONES MENSUALES</t>
  </si>
  <si>
    <t>AÑO</t>
  </si>
  <si>
    <t>ENE</t>
  </si>
  <si>
    <t>FEB</t>
  </si>
  <si>
    <t>MAR</t>
  </si>
  <si>
    <t>ABR</t>
  </si>
  <si>
    <t>MAY</t>
  </si>
  <si>
    <t>AGO</t>
  </si>
  <si>
    <t>SET</t>
  </si>
  <si>
    <t>OCT</t>
  </si>
  <si>
    <t>NOV</t>
  </si>
  <si>
    <t>DIC</t>
  </si>
  <si>
    <t>TOTAL</t>
  </si>
  <si>
    <t>MATERIALES NO FUNGIBLES Y OTROS GASTOS Y CONSUMOS VARIABLES</t>
  </si>
  <si>
    <t>(1)</t>
  </si>
  <si>
    <t>(2)</t>
  </si>
  <si>
    <t>(3)</t>
  </si>
  <si>
    <t>(1) + (2) + (3) = 4</t>
  </si>
  <si>
    <t>(5)</t>
  </si>
  <si>
    <t>(4) / (5) =6</t>
  </si>
  <si>
    <t>ANEXO 3</t>
  </si>
  <si>
    <t>ANEXO 4</t>
  </si>
  <si>
    <t>ANEXO 5</t>
  </si>
  <si>
    <t>JUN</t>
  </si>
  <si>
    <t>JUL</t>
  </si>
  <si>
    <t>(7)</t>
  </si>
  <si>
    <t>(8)</t>
  </si>
  <si>
    <t>(6)</t>
  </si>
  <si>
    <t>(7) + (8) + (6) = (9)</t>
  </si>
  <si>
    <t>ANEXO 1</t>
  </si>
  <si>
    <t>ANEXO 2</t>
  </si>
  <si>
    <t xml:space="preserve">GASTOS               VARIABLES POR PRESTACION </t>
  </si>
  <si>
    <t>(10)</t>
  </si>
  <si>
    <t>(11)</t>
  </si>
  <si>
    <t>% ASIGNADO AL        SERVICIO</t>
  </si>
  <si>
    <t>(12) / (13) = (14)</t>
  </si>
  <si>
    <t>(13)</t>
  </si>
  <si>
    <t>COSTO FIJO           ASIGNADO</t>
  </si>
  <si>
    <t>PROMEDIO        PRESTACIONES         ANUALES</t>
  </si>
  <si>
    <t>MARGEN DE     CONTRIBUCION</t>
  </si>
  <si>
    <t>(9)</t>
  </si>
  <si>
    <t>(14)</t>
  </si>
  <si>
    <t>(9) + (14) = (15)</t>
  </si>
  <si>
    <t>(10)*(11) = (12)</t>
  </si>
  <si>
    <t>FICHA RESUMEN DE COSTOS (*)</t>
  </si>
  <si>
    <t>(*) Por cada servicio o procedimiento administrativo</t>
  </si>
  <si>
    <t>ANEXO Nº 1</t>
  </si>
  <si>
    <t>MANO DE OBRA DEL SERVICIO ADMINISTRATIVO</t>
  </si>
  <si>
    <t>ACTIVIDAD</t>
  </si>
  <si>
    <t>DESCRIPCION</t>
  </si>
  <si>
    <t>CARGO</t>
  </si>
  <si>
    <t>TIEMPO</t>
  </si>
  <si>
    <t>M.O. x MINUTO</t>
  </si>
  <si>
    <t>COSTO TOTAL</t>
  </si>
  <si>
    <t>Mano de Obra por minuto = (remuneración mensual + gratificaciones + beneficios + aportaciones) /</t>
  </si>
  <si>
    <t>(8 horas x 30 días x 60 minutos)</t>
  </si>
  <si>
    <t>MATERIAL</t>
  </si>
  <si>
    <t>UNIDAD MEDIDA</t>
  </si>
  <si>
    <t>CANTIDAD</t>
  </si>
  <si>
    <t>COSTO UNITARIO</t>
  </si>
  <si>
    <t>UNIDAD       MEDIDA</t>
  </si>
  <si>
    <t>COSTO          UNITARIO</t>
  </si>
  <si>
    <t>ANEXO Nº 2</t>
  </si>
  <si>
    <t>ANEXO Nº 3</t>
  </si>
  <si>
    <t>ANEXO Nº 4</t>
  </si>
  <si>
    <t>ANEXO Nº 5</t>
  </si>
  <si>
    <t>SERVICIOS DE TERCEROS</t>
  </si>
  <si>
    <t>CANTIDAD ANUAL</t>
  </si>
  <si>
    <t>COSTO                       UNITARIO DEL SERVICIO</t>
  </si>
  <si>
    <t>COSTO ANUAL</t>
  </si>
  <si>
    <t>DEDICACION</t>
  </si>
  <si>
    <t>T</t>
  </si>
  <si>
    <t>%</t>
  </si>
  <si>
    <t>PROPORCION</t>
  </si>
  <si>
    <t>COSTO MENSUAL</t>
  </si>
  <si>
    <t>EGRESOS POR SERVICIOS DE TERCEROS</t>
  </si>
  <si>
    <t>DEPRECIACION DE LA MAQUINARIA-EQUIPOS-INSTRUMENTAL-MUEBLES UTILIZADOS</t>
  </si>
  <si>
    <t>EN EL PROCEDIMIENTO</t>
  </si>
  <si>
    <t>ANUAL</t>
  </si>
  <si>
    <t>VALOR ACTUAL</t>
  </si>
  <si>
    <t>MENSUAL</t>
  </si>
  <si>
    <t>DEPRECIACION</t>
  </si>
  <si>
    <t>COSTO VARIABLE DE UNA PRESTACION DEL SERVICIO ADMINISTRATIVO</t>
  </si>
  <si>
    <t>MARGEN DE CONTRIBUCION PARA UNA PRESTACION DEL SERVICIO ADMINISTRATIVO</t>
  </si>
  <si>
    <t>COSTO VARIABLE</t>
  </si>
  <si>
    <t>PROMEDIO    PRESTACIONES MENSUALES</t>
  </si>
  <si>
    <t>GASTOS          VARIABLES POR PRESTACION</t>
  </si>
  <si>
    <t>COSTO FIJO DE LA  UNIDAD ORGANICA</t>
  </si>
  <si>
    <t>MARGEN DE CONTRIBUCION</t>
  </si>
  <si>
    <t>COSTO DE UNA PRESTACION</t>
  </si>
  <si>
    <t>COSTO   DE   LOS   MATERIALES   FUNGIBLES</t>
  </si>
  <si>
    <t>Depreciación</t>
  </si>
  <si>
    <t>Edificios</t>
  </si>
  <si>
    <t>Infraestructura pública</t>
  </si>
  <si>
    <t xml:space="preserve">Maquinaria, equipos y otras unidades </t>
  </si>
  <si>
    <t>Equipos de transporte</t>
  </si>
  <si>
    <t>Muebles y enseres</t>
  </si>
  <si>
    <t>Equipos de cómputo</t>
  </si>
  <si>
    <t>COSTO   DE   LOS   MATERIALES   NO   FUNGIBLES</t>
  </si>
  <si>
    <t>UIT 2004</t>
  </si>
  <si>
    <t>Edificio</t>
  </si>
  <si>
    <t>CANTIDAD MENSUAL</t>
  </si>
  <si>
    <t>ACTIVIDAD                                            (sg. Anexo 1)</t>
  </si>
  <si>
    <t>Orientacion al contribuyente</t>
  </si>
  <si>
    <t>Asistente C</t>
  </si>
  <si>
    <t>Asistente TD</t>
  </si>
  <si>
    <t>Jefe TD</t>
  </si>
  <si>
    <t>Secretaria de Sub Gerencia</t>
  </si>
  <si>
    <t>Sub Gerente</t>
  </si>
  <si>
    <t xml:space="preserve">Especialista C </t>
  </si>
  <si>
    <t>Secretaria Sub Gerencia</t>
  </si>
  <si>
    <t>Secreatria Sub Gerencia</t>
  </si>
  <si>
    <t>Analista C</t>
  </si>
  <si>
    <t>Papel menbretado 80 grs A4</t>
  </si>
  <si>
    <t>UNIDAD</t>
  </si>
  <si>
    <t>Papel 80 grs A4</t>
  </si>
  <si>
    <t>Recibos de pago</t>
  </si>
  <si>
    <t>Carpeta</t>
  </si>
  <si>
    <t>Formato de Licencia de Funcionamiento</t>
  </si>
  <si>
    <t>Grapas</t>
  </si>
  <si>
    <t>Papel Bulky A4</t>
  </si>
  <si>
    <t>Clips chico</t>
  </si>
  <si>
    <t>Fastener</t>
  </si>
  <si>
    <t>Archivador de Palanca Tam. Oficio L/ancho</t>
  </si>
  <si>
    <t>Boligrafo</t>
  </si>
  <si>
    <t>Libro de actas</t>
  </si>
  <si>
    <t>Sello Fechador</t>
  </si>
  <si>
    <t>Numerador de 6 digitos</t>
  </si>
  <si>
    <t>Sellos</t>
  </si>
  <si>
    <t>Tampon</t>
  </si>
  <si>
    <t>Tinta para tampon</t>
  </si>
  <si>
    <t>Cartucho para impresora</t>
  </si>
  <si>
    <t>CARTUCHO</t>
  </si>
  <si>
    <t>Engrapador</t>
  </si>
  <si>
    <t>Perforador para Oficina</t>
  </si>
  <si>
    <t>Sacagrapas con uñas</t>
  </si>
  <si>
    <t>Toner / impresora</t>
  </si>
  <si>
    <t>Tablero de madera con sujetador</t>
  </si>
  <si>
    <t>Cuadernos tam. A4</t>
  </si>
  <si>
    <t>Mantenimiento de Equipos y Muebles</t>
  </si>
  <si>
    <t>C</t>
  </si>
  <si>
    <t>Archivador de metal</t>
  </si>
  <si>
    <t>Credenza de madera</t>
  </si>
  <si>
    <t>Computadora Intel Pentiun III</t>
  </si>
  <si>
    <t>Escriturio de madera</t>
  </si>
  <si>
    <t>Estabilizador</t>
  </si>
  <si>
    <t>Estante de madera</t>
  </si>
  <si>
    <t>Fotocopiadora</t>
  </si>
  <si>
    <t>Impresora de inyeccion de tinta</t>
  </si>
  <si>
    <t>Impresora laser</t>
  </si>
  <si>
    <t>Impresora matriz de punto</t>
  </si>
  <si>
    <t>Librero de madera</t>
  </si>
  <si>
    <t>Mesa de madera</t>
  </si>
  <si>
    <t>Mesa de madera para maquina</t>
  </si>
  <si>
    <t>Modulo de madera</t>
  </si>
  <si>
    <t>Parlantes en general</t>
  </si>
  <si>
    <t>Pizarra Acrilica</t>
  </si>
  <si>
    <t>Silla fija de madera</t>
  </si>
  <si>
    <t>Silla fija de metal</t>
  </si>
  <si>
    <t>Silla giratoria de metal</t>
  </si>
  <si>
    <t>Silla plegable de metal</t>
  </si>
  <si>
    <t>Sillon giratorio de metal</t>
  </si>
  <si>
    <t xml:space="preserve">Telefono </t>
  </si>
  <si>
    <t>Ventilador electrico de pie</t>
  </si>
  <si>
    <t>Extintor</t>
  </si>
  <si>
    <t>Registro</t>
  </si>
  <si>
    <t>Emisión de licencia</t>
  </si>
  <si>
    <t>Recepción de cargos</t>
  </si>
  <si>
    <t>Registro de licencia</t>
  </si>
  <si>
    <t>Entrega de Licencia</t>
  </si>
  <si>
    <t>Recepción de solicitud</t>
  </si>
  <si>
    <t>Recepción de expediente</t>
  </si>
  <si>
    <t>Recepciónde informe</t>
  </si>
  <si>
    <t>Elaboración de notificación</t>
  </si>
  <si>
    <t>Notificación</t>
  </si>
  <si>
    <t>Entrega de licencia</t>
  </si>
  <si>
    <t>Recepciona requisitos y registra expediente.</t>
  </si>
  <si>
    <t>Emisión de hoja de envío</t>
  </si>
  <si>
    <t>V°B° y remite a Gerencia responsable</t>
  </si>
  <si>
    <t>Recepciona, registra expediente y deriva</t>
  </si>
  <si>
    <t xml:space="preserve">Asigna expediente </t>
  </si>
  <si>
    <t>Recibe informe y deriva</t>
  </si>
  <si>
    <t>Elabora proyecto de Resolución, Oficio de Pago y deriva</t>
  </si>
  <si>
    <t>V°B° de Resolución y Oficio de Pago y deriva</t>
  </si>
  <si>
    <t>Prepara cargo de notificación de Resolución y Oficio de Pago, entrega para notificación</t>
  </si>
  <si>
    <t>Recibe Cargo de Notificación y adjunta a expediente</t>
  </si>
  <si>
    <t>Realizado el pago del derecho emite Licencia y deriva</t>
  </si>
  <si>
    <t>Revisa, firma Licencia y deriva</t>
  </si>
  <si>
    <t>Recibe expediente y Licencia, deriva para registro en sistema</t>
  </si>
  <si>
    <t>Registra Licencia en sistema y deriva</t>
  </si>
  <si>
    <t>Descarga expediente y deriva Licencia para su entrega</t>
  </si>
  <si>
    <t>Entrega de Licencia, aceptación y firma del interesado, archivo del expediente</t>
  </si>
  <si>
    <t>COSTO DE UNA PRESTACION DEL SERVICIO ADMINISTRATIVO</t>
  </si>
  <si>
    <t>Notifica Resolución y devuelve Cargo de Notificación</t>
  </si>
  <si>
    <t>Elaboracion de certificado</t>
  </si>
  <si>
    <t>N</t>
  </si>
  <si>
    <t>Evaluación de zonificación y</t>
  </si>
  <si>
    <t>Revisión y elaboración de informe tecnico sobre zonificación y</t>
  </si>
  <si>
    <t>compatibilidad</t>
  </si>
  <si>
    <t>VB de informe y deriva</t>
  </si>
  <si>
    <t>Informe de Defensa Civil ex post</t>
  </si>
  <si>
    <t>Gerencia de Defensa Civil</t>
  </si>
  <si>
    <t xml:space="preserve">(incluye revisión de levantamiento </t>
  </si>
  <si>
    <t>de observaciones)</t>
  </si>
  <si>
    <t>Trámite según DS 006-2007-PCM</t>
  </si>
  <si>
    <t>GERENCIA DE PROMOCIÓN COMERCIAL</t>
  </si>
  <si>
    <t>8.03 LICENCIAS DE FUNCIONAMIENTO OTORGADAS EN ZONAS EN VÍAS DE ACONDICIONAMIENTO TERRITORIAL</t>
  </si>
  <si>
    <t xml:space="preserve">8.03 LICENCIAS DE FUNCIONAMIENTO OTORGADAS EN ZONAS EN VÍAS DE ACONDICIONAMIENTO </t>
  </si>
  <si>
    <t>TERRITORIAL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</si>
</sst>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86" fontId="0" fillId="0" borderId="13" xfId="0" applyNumberFormat="1" applyBorder="1" applyAlignment="1">
      <alignment/>
    </xf>
    <xf numFmtId="186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9" fontId="0" fillId="0" borderId="0" xfId="0" applyNumberFormat="1" applyAlignment="1">
      <alignment/>
    </xf>
    <xf numFmtId="9" fontId="0" fillId="0" borderId="13" xfId="0" applyNumberFormat="1" applyBorder="1" applyAlignment="1">
      <alignment/>
    </xf>
    <xf numFmtId="9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10" fontId="1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43" fontId="0" fillId="0" borderId="13" xfId="48" applyFont="1" applyBorder="1" applyAlignment="1">
      <alignment/>
    </xf>
    <xf numFmtId="43" fontId="0" fillId="0" borderId="12" xfId="48" applyFont="1" applyBorder="1" applyAlignment="1">
      <alignment/>
    </xf>
    <xf numFmtId="43" fontId="0" fillId="0" borderId="11" xfId="48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3" fontId="0" fillId="0" borderId="16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4" fontId="0" fillId="24" borderId="11" xfId="0" applyNumberFormat="1" applyFill="1" applyBorder="1" applyAlignment="1">
      <alignment horizontal="right"/>
    </xf>
    <xf numFmtId="3" fontId="0" fillId="24" borderId="11" xfId="0" applyNumberFormat="1" applyFill="1" applyBorder="1" applyAlignment="1">
      <alignment horizontal="center"/>
    </xf>
    <xf numFmtId="4" fontId="0" fillId="24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PA%20-%20LA%20MOLINA\D2-LA%20MOL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78">
          <cell r="H78">
            <v>146746.10876897554</v>
          </cell>
        </row>
        <row r="158">
          <cell r="G158">
            <v>0.012550416180240423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="75" zoomScaleNormal="75" zoomScalePageLayoutView="0" workbookViewId="0" topLeftCell="A1">
      <selection activeCell="A1" sqref="A1:N1"/>
    </sheetView>
  </sheetViews>
  <sheetFormatPr defaultColWidth="11.421875" defaultRowHeight="12.75"/>
  <cols>
    <col min="1" max="1" width="9.140625" style="3" customWidth="1"/>
    <col min="2" max="2" width="9.57421875" style="3" customWidth="1"/>
    <col min="3" max="3" width="10.140625" style="3" customWidth="1"/>
    <col min="4" max="4" width="10.421875" style="3" customWidth="1"/>
    <col min="5" max="5" width="10.140625" style="3" customWidth="1"/>
    <col min="6" max="6" width="11.00390625" style="3" customWidth="1"/>
    <col min="7" max="7" width="11.140625" style="3" customWidth="1"/>
    <col min="8" max="8" width="10.421875" style="3" customWidth="1"/>
    <col min="9" max="9" width="11.421875" style="3" customWidth="1"/>
    <col min="10" max="10" width="10.00390625" style="3" customWidth="1"/>
    <col min="11" max="11" width="9.8515625" style="3" customWidth="1"/>
    <col min="12" max="12" width="8.8515625" style="3" customWidth="1"/>
    <col min="13" max="13" width="10.7109375" style="3" customWidth="1"/>
    <col min="14" max="14" width="10.57421875" style="3" customWidth="1"/>
    <col min="15" max="16384" width="11.421875" style="3" customWidth="1"/>
  </cols>
  <sheetData>
    <row r="1" spans="1:14" ht="11.25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ht="12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>
      <c r="A4" s="80" t="s">
        <v>208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14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2.75">
      <c r="A7" s="80" t="s">
        <v>209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1:14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2.7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1" spans="1:14" ht="11.25">
      <c r="A11" s="4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26</v>
      </c>
      <c r="H11" s="4" t="s">
        <v>27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</row>
    <row r="12" spans="1:14" ht="11.25">
      <c r="A12" s="4">
        <v>2003</v>
      </c>
      <c r="B12" s="4">
        <v>25</v>
      </c>
      <c r="C12" s="4">
        <v>25</v>
      </c>
      <c r="D12" s="4">
        <v>25</v>
      </c>
      <c r="E12" s="4">
        <v>25</v>
      </c>
      <c r="F12" s="4">
        <v>25</v>
      </c>
      <c r="G12" s="4">
        <v>25</v>
      </c>
      <c r="H12" s="4">
        <v>25</v>
      </c>
      <c r="I12" s="4">
        <v>25</v>
      </c>
      <c r="J12" s="4">
        <v>25</v>
      </c>
      <c r="K12" s="4">
        <v>25</v>
      </c>
      <c r="L12" s="4">
        <v>25</v>
      </c>
      <c r="M12" s="4">
        <v>25</v>
      </c>
      <c r="N12" s="4">
        <f>SUM(B12:M12)</f>
        <v>300</v>
      </c>
    </row>
    <row r="13" spans="1:14" ht="11.25">
      <c r="A13" s="4">
        <v>2004</v>
      </c>
      <c r="B13" s="4">
        <v>25</v>
      </c>
      <c r="C13" s="4">
        <v>25</v>
      </c>
      <c r="D13" s="4">
        <v>25</v>
      </c>
      <c r="E13" s="4">
        <v>25</v>
      </c>
      <c r="F13" s="4">
        <v>25</v>
      </c>
      <c r="G13" s="4">
        <v>25</v>
      </c>
      <c r="H13" s="4">
        <v>25</v>
      </c>
      <c r="I13" s="4">
        <v>25</v>
      </c>
      <c r="J13" s="4">
        <v>25</v>
      </c>
      <c r="K13" s="4">
        <v>25</v>
      </c>
      <c r="L13" s="4">
        <v>25</v>
      </c>
      <c r="M13" s="4">
        <v>25</v>
      </c>
      <c r="N13" s="4">
        <f>SUM(B13:M13)</f>
        <v>300</v>
      </c>
    </row>
    <row r="16" ht="11.25">
      <c r="A16" s="3" t="s">
        <v>16</v>
      </c>
    </row>
    <row r="18" spans="1:12" ht="11.25">
      <c r="A18" s="69" t="s">
        <v>17</v>
      </c>
      <c r="B18" s="69"/>
      <c r="C18" s="69" t="s">
        <v>18</v>
      </c>
      <c r="D18" s="69"/>
      <c r="E18" s="69" t="s">
        <v>19</v>
      </c>
      <c r="F18" s="69"/>
      <c r="G18" s="62" t="s">
        <v>20</v>
      </c>
      <c r="H18" s="62"/>
      <c r="I18" s="69" t="s">
        <v>21</v>
      </c>
      <c r="J18" s="69"/>
      <c r="K18" s="62" t="s">
        <v>22</v>
      </c>
      <c r="L18" s="62"/>
    </row>
    <row r="19" spans="1:12" ht="12.75" customHeight="1">
      <c r="A19" s="63" t="s">
        <v>23</v>
      </c>
      <c r="B19" s="64"/>
      <c r="C19" s="63" t="s">
        <v>24</v>
      </c>
      <c r="D19" s="64"/>
      <c r="E19" s="63" t="s">
        <v>25</v>
      </c>
      <c r="F19" s="64"/>
      <c r="G19" s="63" t="s">
        <v>15</v>
      </c>
      <c r="H19" s="64"/>
      <c r="I19" s="70" t="s">
        <v>88</v>
      </c>
      <c r="J19" s="71"/>
      <c r="K19" s="70" t="s">
        <v>89</v>
      </c>
      <c r="L19" s="71"/>
    </row>
    <row r="20" spans="1:12" ht="11.25">
      <c r="A20" s="65"/>
      <c r="B20" s="66"/>
      <c r="C20" s="65"/>
      <c r="D20" s="66"/>
      <c r="E20" s="65"/>
      <c r="F20" s="66"/>
      <c r="G20" s="65"/>
      <c r="H20" s="66"/>
      <c r="I20" s="72"/>
      <c r="J20" s="73"/>
      <c r="K20" s="72"/>
      <c r="L20" s="73"/>
    </row>
    <row r="21" spans="1:12" ht="11.25">
      <c r="A21" s="67"/>
      <c r="B21" s="68"/>
      <c r="C21" s="67"/>
      <c r="D21" s="68"/>
      <c r="E21" s="67"/>
      <c r="F21" s="68"/>
      <c r="G21" s="67"/>
      <c r="H21" s="68"/>
      <c r="I21" s="74"/>
      <c r="J21" s="75"/>
      <c r="K21" s="74"/>
      <c r="L21" s="75"/>
    </row>
    <row r="22" spans="1:12" ht="11.25">
      <c r="A22" s="76">
        <f>+'Anexo 3'!E66</f>
        <v>72.0864</v>
      </c>
      <c r="B22" s="77"/>
      <c r="C22" s="76">
        <f>+'Anexo 4'!H65</f>
        <v>7.5</v>
      </c>
      <c r="D22" s="77"/>
      <c r="E22" s="76">
        <f>+'Anexo 5'!H62</f>
        <v>14.009309749999998</v>
      </c>
      <c r="F22" s="77"/>
      <c r="G22" s="76">
        <f>+E22+C22+A22</f>
        <v>93.59570975</v>
      </c>
      <c r="H22" s="77"/>
      <c r="I22" s="78">
        <f>(+N12+N13)/24</f>
        <v>25</v>
      </c>
      <c r="J22" s="79"/>
      <c r="K22" s="76">
        <f>+G22/I22</f>
        <v>3.74382839</v>
      </c>
      <c r="L22" s="59"/>
    </row>
    <row r="25" s="55" customFormat="1" ht="12.75">
      <c r="A25" s="55" t="s">
        <v>85</v>
      </c>
    </row>
    <row r="27" spans="1:8" ht="11.25">
      <c r="A27" s="69" t="s">
        <v>28</v>
      </c>
      <c r="B27" s="69"/>
      <c r="C27" s="69" t="s">
        <v>29</v>
      </c>
      <c r="D27" s="69"/>
      <c r="E27" s="69" t="s">
        <v>30</v>
      </c>
      <c r="F27" s="69"/>
      <c r="G27" s="62" t="s">
        <v>31</v>
      </c>
      <c r="H27" s="62"/>
    </row>
    <row r="28" spans="1:8" ht="11.25">
      <c r="A28" s="63" t="s">
        <v>32</v>
      </c>
      <c r="B28" s="64"/>
      <c r="C28" s="63" t="s">
        <v>33</v>
      </c>
      <c r="D28" s="64"/>
      <c r="E28" s="70" t="s">
        <v>34</v>
      </c>
      <c r="F28" s="71"/>
      <c r="G28" s="63" t="s">
        <v>15</v>
      </c>
      <c r="H28" s="64"/>
    </row>
    <row r="29" spans="1:8" ht="11.25">
      <c r="A29" s="65"/>
      <c r="B29" s="66"/>
      <c r="C29" s="65"/>
      <c r="D29" s="66"/>
      <c r="E29" s="72"/>
      <c r="F29" s="73"/>
      <c r="G29" s="65"/>
      <c r="H29" s="66"/>
    </row>
    <row r="30" spans="1:8" ht="11.25">
      <c r="A30" s="67"/>
      <c r="B30" s="68"/>
      <c r="C30" s="67"/>
      <c r="D30" s="68"/>
      <c r="E30" s="74"/>
      <c r="F30" s="75"/>
      <c r="G30" s="67"/>
      <c r="H30" s="68"/>
    </row>
    <row r="31" spans="1:8" ht="11.25">
      <c r="A31" s="76">
        <f>+'Anexo 1'!G62</f>
        <v>176.38000000000002</v>
      </c>
      <c r="B31" s="77"/>
      <c r="C31" s="76">
        <f>+'Anexo 2'!G64</f>
        <v>5.529999999999999</v>
      </c>
      <c r="D31" s="77"/>
      <c r="E31" s="60">
        <f>+K22</f>
        <v>3.74382839</v>
      </c>
      <c r="F31" s="61"/>
      <c r="G31" s="76">
        <f>+E31+C31+A31</f>
        <v>185.65382839000003</v>
      </c>
      <c r="H31" s="77"/>
    </row>
    <row r="35" s="55" customFormat="1" ht="12.75">
      <c r="A35" s="55" t="s">
        <v>86</v>
      </c>
    </row>
    <row r="37" spans="1:10" ht="11.25">
      <c r="A37" s="69" t="s">
        <v>35</v>
      </c>
      <c r="B37" s="69"/>
      <c r="C37" s="69" t="s">
        <v>36</v>
      </c>
      <c r="D37" s="69"/>
      <c r="E37" s="69" t="s">
        <v>46</v>
      </c>
      <c r="F37" s="69"/>
      <c r="G37" s="69" t="s">
        <v>39</v>
      </c>
      <c r="H37" s="62"/>
      <c r="I37" s="62" t="s">
        <v>38</v>
      </c>
      <c r="J37" s="62"/>
    </row>
    <row r="38" spans="1:10" ht="11.25" customHeight="1">
      <c r="A38" s="70" t="s">
        <v>90</v>
      </c>
      <c r="B38" s="71"/>
      <c r="C38" s="70" t="s">
        <v>37</v>
      </c>
      <c r="D38" s="71"/>
      <c r="E38" s="70" t="s">
        <v>40</v>
      </c>
      <c r="F38" s="71"/>
      <c r="G38" s="70" t="s">
        <v>41</v>
      </c>
      <c r="H38" s="71"/>
      <c r="I38" s="70" t="s">
        <v>42</v>
      </c>
      <c r="J38" s="71"/>
    </row>
    <row r="39" spans="1:10" ht="11.25">
      <c r="A39" s="72"/>
      <c r="B39" s="73"/>
      <c r="C39" s="72"/>
      <c r="D39" s="73"/>
      <c r="E39" s="72"/>
      <c r="F39" s="73"/>
      <c r="G39" s="72"/>
      <c r="H39" s="73"/>
      <c r="I39" s="72"/>
      <c r="J39" s="73"/>
    </row>
    <row r="40" spans="1:10" ht="11.25">
      <c r="A40" s="74"/>
      <c r="B40" s="75"/>
      <c r="C40" s="74"/>
      <c r="D40" s="75"/>
      <c r="E40" s="74"/>
      <c r="F40" s="75"/>
      <c r="G40" s="74"/>
      <c r="H40" s="75"/>
      <c r="I40" s="74"/>
      <c r="J40" s="75"/>
    </row>
    <row r="41" spans="1:10" ht="11.25">
      <c r="A41" s="76">
        <f>+'[1]D2'!$H$78</f>
        <v>146746.10876897554</v>
      </c>
      <c r="B41" s="59"/>
      <c r="C41" s="84">
        <f>+'[1]D2'!$G$158</f>
        <v>0.012550416180240423</v>
      </c>
      <c r="D41" s="85"/>
      <c r="E41" s="76">
        <f>+C41*A41</f>
        <v>1841.7247378814716</v>
      </c>
      <c r="F41" s="59"/>
      <c r="G41" s="86">
        <f>+(N12+N13)/2</f>
        <v>300</v>
      </c>
      <c r="H41" s="87"/>
      <c r="I41" s="76">
        <f>+E41/G41</f>
        <v>6.139082459604905</v>
      </c>
      <c r="J41" s="59"/>
    </row>
    <row r="44" s="55" customFormat="1" ht="12.75">
      <c r="A44" s="55" t="s">
        <v>195</v>
      </c>
    </row>
    <row r="46" spans="1:6" ht="11.25">
      <c r="A46" s="69" t="s">
        <v>43</v>
      </c>
      <c r="B46" s="69"/>
      <c r="C46" s="69" t="s">
        <v>44</v>
      </c>
      <c r="D46" s="69"/>
      <c r="E46" s="69" t="s">
        <v>45</v>
      </c>
      <c r="F46" s="69"/>
    </row>
    <row r="47" spans="1:6" ht="11.25">
      <c r="A47" s="70" t="s">
        <v>87</v>
      </c>
      <c r="B47" s="71"/>
      <c r="C47" s="70" t="s">
        <v>91</v>
      </c>
      <c r="D47" s="71"/>
      <c r="E47" s="70" t="s">
        <v>92</v>
      </c>
      <c r="F47" s="71"/>
    </row>
    <row r="48" spans="1:6" ht="11.25">
      <c r="A48" s="72"/>
      <c r="B48" s="73"/>
      <c r="C48" s="72"/>
      <c r="D48" s="73"/>
      <c r="E48" s="72"/>
      <c r="F48" s="73"/>
    </row>
    <row r="49" spans="1:6" ht="11.25">
      <c r="A49" s="74"/>
      <c r="B49" s="75"/>
      <c r="C49" s="74"/>
      <c r="D49" s="75"/>
      <c r="E49" s="74"/>
      <c r="F49" s="75"/>
    </row>
    <row r="50" spans="1:6" ht="11.25">
      <c r="A50" s="76">
        <f>+G31</f>
        <v>185.65382839000003</v>
      </c>
      <c r="B50" s="59"/>
      <c r="C50" s="76">
        <f>+I41</f>
        <v>6.139082459604905</v>
      </c>
      <c r="D50" s="59"/>
      <c r="E50" s="76">
        <f>+A50+C50</f>
        <v>191.79291084960494</v>
      </c>
      <c r="F50" s="59"/>
    </row>
    <row r="53" ht="11.25">
      <c r="A53" s="3" t="s">
        <v>48</v>
      </c>
    </row>
    <row r="57" spans="1:6" ht="11.25">
      <c r="A57" s="3" t="s">
        <v>102</v>
      </c>
      <c r="B57" s="3">
        <v>3200</v>
      </c>
      <c r="F57" s="34">
        <f>+E50/B57</f>
        <v>0.059935284640501546</v>
      </c>
    </row>
  </sheetData>
  <sheetProtection/>
  <mergeCells count="57">
    <mergeCell ref="A7:N7"/>
    <mergeCell ref="A4:N4"/>
    <mergeCell ref="A1:N1"/>
    <mergeCell ref="A47:B49"/>
    <mergeCell ref="C47:D49"/>
    <mergeCell ref="E47:F49"/>
    <mergeCell ref="C41:D41"/>
    <mergeCell ref="E41:F41"/>
    <mergeCell ref="G41:H41"/>
    <mergeCell ref="A38:B40"/>
    <mergeCell ref="I37:J37"/>
    <mergeCell ref="I38:J40"/>
    <mergeCell ref="I41:J41"/>
    <mergeCell ref="A46:B46"/>
    <mergeCell ref="C46:D46"/>
    <mergeCell ref="E46:F46"/>
    <mergeCell ref="A41:B41"/>
    <mergeCell ref="A37:B37"/>
    <mergeCell ref="C37:D37"/>
    <mergeCell ref="E37:F37"/>
    <mergeCell ref="A50:B50"/>
    <mergeCell ref="C50:D50"/>
    <mergeCell ref="E50:F50"/>
    <mergeCell ref="A31:B31"/>
    <mergeCell ref="C31:D31"/>
    <mergeCell ref="E31:F31"/>
    <mergeCell ref="C38:D40"/>
    <mergeCell ref="E38:F40"/>
    <mergeCell ref="G38:H40"/>
    <mergeCell ref="G37:H37"/>
    <mergeCell ref="A22:B22"/>
    <mergeCell ref="C22:D22"/>
    <mergeCell ref="E22:F22"/>
    <mergeCell ref="G31:H31"/>
    <mergeCell ref="G28:H30"/>
    <mergeCell ref="A27:B27"/>
    <mergeCell ref="A28:B30"/>
    <mergeCell ref="C28:D30"/>
    <mergeCell ref="E28:F30"/>
    <mergeCell ref="G22:H22"/>
    <mergeCell ref="I22:J22"/>
    <mergeCell ref="K22:L22"/>
    <mergeCell ref="C27:D27"/>
    <mergeCell ref="E27:F27"/>
    <mergeCell ref="G27:H27"/>
    <mergeCell ref="K18:L18"/>
    <mergeCell ref="K19:L21"/>
    <mergeCell ref="A18:B18"/>
    <mergeCell ref="A19:B21"/>
    <mergeCell ref="C18:D18"/>
    <mergeCell ref="C19:D21"/>
    <mergeCell ref="E18:F18"/>
    <mergeCell ref="E19:F21"/>
    <mergeCell ref="G18:H18"/>
    <mergeCell ref="G19:H21"/>
    <mergeCell ref="I18:J18"/>
    <mergeCell ref="I19:J21"/>
  </mergeCells>
  <printOptions/>
  <pageMargins left="0.1968503937007874" right="0.1968503937007874" top="0.9448818897637796" bottom="0.2755905511811024" header="0" footer="0"/>
  <pageSetup horizontalDpi="120" verticalDpi="120" orientation="landscape" paperSize="9" scale="80" r:id="rId1"/>
  <ignoredErrors>
    <ignoredError sqref="C42:C46 A18:A40 B18:B46 D18:J37 C18:C40 A42:A43 A45:A46 D39:J46 D38:H38 J38" numberStoredAsText="1"/>
    <ignoredError sqref="N12:N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28.8515625" style="0" customWidth="1"/>
    <col min="3" max="3" width="33.7109375" style="0" customWidth="1"/>
    <col min="4" max="4" width="24.140625" style="0" bestFit="1" customWidth="1"/>
    <col min="5" max="5" width="10.8515625" style="0" customWidth="1"/>
    <col min="6" max="6" width="14.28125" style="0" bestFit="1" customWidth="1"/>
    <col min="7" max="7" width="13.8515625" style="0" bestFit="1" customWidth="1"/>
  </cols>
  <sheetData>
    <row r="1" spans="2:7" ht="12.75">
      <c r="B1" s="88" t="s">
        <v>0</v>
      </c>
      <c r="C1" s="88"/>
      <c r="D1" s="88"/>
      <c r="E1" s="88"/>
      <c r="F1" s="88"/>
      <c r="G1" s="88"/>
    </row>
    <row r="3" spans="2:7" ht="12.75">
      <c r="B3" s="88" t="s">
        <v>49</v>
      </c>
      <c r="C3" s="88"/>
      <c r="D3" s="88"/>
      <c r="E3" s="88"/>
      <c r="F3" s="88"/>
      <c r="G3" s="88"/>
    </row>
    <row r="5" spans="2:7" ht="12.75">
      <c r="B5" s="88" t="s">
        <v>50</v>
      </c>
      <c r="C5" s="88"/>
      <c r="D5" s="88"/>
      <c r="E5" s="88"/>
      <c r="F5" s="88"/>
      <c r="G5" s="88"/>
    </row>
    <row r="7" spans="2:15" ht="12.75">
      <c r="B7" s="56" t="s">
        <v>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2:15" ht="12.75">
      <c r="B8" s="91" t="s">
        <v>208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2:15" ht="12.7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2:15" ht="12.75">
      <c r="B10" s="56" t="s">
        <v>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15" ht="12.75">
      <c r="B11" s="91" t="s">
        <v>209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2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0" ht="12.75">
      <c r="A13" s="48" t="s">
        <v>198</v>
      </c>
      <c r="B13" s="33" t="s">
        <v>51</v>
      </c>
      <c r="C13" s="33" t="s">
        <v>52</v>
      </c>
      <c r="D13" s="33" t="s">
        <v>53</v>
      </c>
      <c r="E13" s="33" t="s">
        <v>54</v>
      </c>
      <c r="F13" s="33" t="s">
        <v>55</v>
      </c>
      <c r="G13" s="33" t="s">
        <v>56</v>
      </c>
      <c r="H13" s="1"/>
      <c r="I13" s="88"/>
      <c r="J13" s="88"/>
    </row>
    <row r="14" spans="1:8" ht="12.75">
      <c r="A14" s="9">
        <v>1</v>
      </c>
      <c r="B14" s="40" t="s">
        <v>173</v>
      </c>
      <c r="C14" s="41" t="s">
        <v>179</v>
      </c>
      <c r="D14" s="30" t="s">
        <v>108</v>
      </c>
      <c r="E14" s="31">
        <v>9</v>
      </c>
      <c r="F14" s="25">
        <v>0.09</v>
      </c>
      <c r="G14" s="16">
        <f aca="true" t="shared" si="0" ref="G14:G43">+F14*E14</f>
        <v>0.8099999999999999</v>
      </c>
      <c r="H14" s="5"/>
    </row>
    <row r="15" spans="1:8" ht="12.75">
      <c r="A15" s="9">
        <v>2</v>
      </c>
      <c r="B15" s="40" t="s">
        <v>168</v>
      </c>
      <c r="C15" s="41" t="s">
        <v>180</v>
      </c>
      <c r="D15" s="30" t="s">
        <v>108</v>
      </c>
      <c r="E15" s="31">
        <v>5</v>
      </c>
      <c r="F15" s="25">
        <v>0.09</v>
      </c>
      <c r="G15" s="16">
        <f t="shared" si="0"/>
        <v>0.44999999999999996</v>
      </c>
      <c r="H15" s="5"/>
    </row>
    <row r="16" spans="1:8" ht="12.75">
      <c r="A16" s="9"/>
      <c r="B16" s="40"/>
      <c r="C16" s="41" t="s">
        <v>181</v>
      </c>
      <c r="D16" s="30" t="s">
        <v>109</v>
      </c>
      <c r="E16" s="31">
        <v>5</v>
      </c>
      <c r="F16" s="25">
        <v>0.37</v>
      </c>
      <c r="G16" s="16">
        <f t="shared" si="0"/>
        <v>1.85</v>
      </c>
      <c r="H16" s="5"/>
    </row>
    <row r="17" spans="1:8" ht="12.75">
      <c r="A17" s="9">
        <v>3</v>
      </c>
      <c r="B17" s="40" t="s">
        <v>174</v>
      </c>
      <c r="C17" s="41" t="s">
        <v>182</v>
      </c>
      <c r="D17" s="30" t="s">
        <v>110</v>
      </c>
      <c r="E17" s="31">
        <v>3</v>
      </c>
      <c r="F17" s="25">
        <v>0.14</v>
      </c>
      <c r="G17" s="16">
        <f t="shared" si="0"/>
        <v>0.42000000000000004</v>
      </c>
      <c r="H17" s="5"/>
    </row>
    <row r="18" spans="1:8" ht="12.75">
      <c r="A18" s="9"/>
      <c r="B18" s="40"/>
      <c r="C18" s="41" t="s">
        <v>183</v>
      </c>
      <c r="D18" s="30" t="s">
        <v>111</v>
      </c>
      <c r="E18" s="31">
        <v>10</v>
      </c>
      <c r="F18" s="25">
        <v>0.38</v>
      </c>
      <c r="G18" s="16">
        <f t="shared" si="0"/>
        <v>3.8</v>
      </c>
      <c r="H18" s="5"/>
    </row>
    <row r="19" spans="1:8" ht="12.75">
      <c r="A19" s="6">
        <v>4</v>
      </c>
      <c r="B19" s="50" t="s">
        <v>199</v>
      </c>
      <c r="C19" s="51" t="s">
        <v>200</v>
      </c>
      <c r="D19" s="30" t="s">
        <v>112</v>
      </c>
      <c r="E19" s="53">
        <v>180</v>
      </c>
      <c r="F19" s="54">
        <v>0.21</v>
      </c>
      <c r="G19" s="52">
        <v>37.8</v>
      </c>
      <c r="H19" s="5"/>
    </row>
    <row r="20" spans="1:8" ht="12.75">
      <c r="A20" s="6"/>
      <c r="B20" s="50" t="s">
        <v>201</v>
      </c>
      <c r="C20" s="51" t="s">
        <v>201</v>
      </c>
      <c r="D20" s="30"/>
      <c r="E20" s="31"/>
      <c r="F20" s="25"/>
      <c r="G20" s="16">
        <f>+F20*E20</f>
        <v>0</v>
      </c>
      <c r="H20" s="5"/>
    </row>
    <row r="21" spans="1:8" ht="12.75">
      <c r="A21" s="6">
        <v>5</v>
      </c>
      <c r="B21" s="50" t="s">
        <v>175</v>
      </c>
      <c r="C21" s="30" t="s">
        <v>184</v>
      </c>
      <c r="D21" s="30" t="s">
        <v>110</v>
      </c>
      <c r="E21" s="31">
        <v>25</v>
      </c>
      <c r="F21" s="25">
        <v>0.14</v>
      </c>
      <c r="G21" s="16">
        <f>+F21*E21</f>
        <v>3.5000000000000004</v>
      </c>
      <c r="H21" s="5"/>
    </row>
    <row r="22" spans="1:8" ht="12.75">
      <c r="A22" s="6"/>
      <c r="B22" s="26"/>
      <c r="C22" s="30" t="s">
        <v>202</v>
      </c>
      <c r="D22" s="30" t="s">
        <v>111</v>
      </c>
      <c r="E22" s="31">
        <v>90</v>
      </c>
      <c r="F22" s="25">
        <v>0.37</v>
      </c>
      <c r="G22" s="16">
        <f>+F22*E22</f>
        <v>33.3</v>
      </c>
      <c r="H22" s="5"/>
    </row>
    <row r="23" spans="1:8" ht="12.75">
      <c r="A23" s="6">
        <v>6</v>
      </c>
      <c r="B23" s="50" t="s">
        <v>203</v>
      </c>
      <c r="C23" s="51" t="s">
        <v>207</v>
      </c>
      <c r="D23" s="51" t="s">
        <v>204</v>
      </c>
      <c r="E23" s="31"/>
      <c r="F23" s="25"/>
      <c r="G23" s="52">
        <v>71</v>
      </c>
      <c r="H23" s="5"/>
    </row>
    <row r="24" spans="1:8" ht="12.75">
      <c r="A24" s="6"/>
      <c r="B24" s="50" t="s">
        <v>205</v>
      </c>
      <c r="C24" s="30"/>
      <c r="D24" s="30"/>
      <c r="E24" s="31"/>
      <c r="F24" s="25"/>
      <c r="G24" s="16"/>
      <c r="H24" s="5"/>
    </row>
    <row r="25" spans="1:8" ht="12.75">
      <c r="A25" s="6"/>
      <c r="B25" s="50" t="s">
        <v>206</v>
      </c>
      <c r="C25" s="30"/>
      <c r="D25" s="30"/>
      <c r="E25" s="31"/>
      <c r="F25" s="25"/>
      <c r="G25" s="16"/>
      <c r="H25" s="5"/>
    </row>
    <row r="26" spans="1:8" ht="12.75">
      <c r="A26" s="9">
        <v>7</v>
      </c>
      <c r="B26" s="40" t="s">
        <v>197</v>
      </c>
      <c r="C26" s="41" t="s">
        <v>185</v>
      </c>
      <c r="D26" s="30" t="s">
        <v>110</v>
      </c>
      <c r="E26" s="31">
        <v>15</v>
      </c>
      <c r="F26" s="25">
        <v>0.14</v>
      </c>
      <c r="G26" s="16">
        <f t="shared" si="0"/>
        <v>2.1</v>
      </c>
      <c r="H26" s="5"/>
    </row>
    <row r="27" spans="1:8" ht="12.75">
      <c r="A27" s="9"/>
      <c r="B27" s="40"/>
      <c r="C27" s="41" t="s">
        <v>186</v>
      </c>
      <c r="D27" s="30" t="s">
        <v>111</v>
      </c>
      <c r="E27" s="31">
        <v>10</v>
      </c>
      <c r="F27" s="25">
        <v>0.38</v>
      </c>
      <c r="G27" s="16">
        <f t="shared" si="0"/>
        <v>3.8</v>
      </c>
      <c r="H27" s="5"/>
    </row>
    <row r="28" spans="1:8" ht="12.75">
      <c r="A28" s="9">
        <v>8</v>
      </c>
      <c r="B28" s="40" t="s">
        <v>176</v>
      </c>
      <c r="C28" s="41" t="s">
        <v>187</v>
      </c>
      <c r="D28" s="30" t="s">
        <v>113</v>
      </c>
      <c r="E28" s="31">
        <v>10</v>
      </c>
      <c r="F28" s="25">
        <v>0.14</v>
      </c>
      <c r="G28" s="16">
        <f t="shared" si="0"/>
        <v>1.4000000000000001</v>
      </c>
      <c r="H28" s="5"/>
    </row>
    <row r="29" spans="1:8" ht="12.75">
      <c r="A29" s="9">
        <v>9</v>
      </c>
      <c r="B29" s="40" t="s">
        <v>177</v>
      </c>
      <c r="C29" s="41" t="s">
        <v>196</v>
      </c>
      <c r="D29" s="30" t="s">
        <v>107</v>
      </c>
      <c r="E29" s="31">
        <v>60</v>
      </c>
      <c r="F29" s="25">
        <v>0.09</v>
      </c>
      <c r="G29" s="16">
        <f t="shared" si="0"/>
        <v>5.3999999999999995</v>
      </c>
      <c r="H29" s="5"/>
    </row>
    <row r="30" spans="1:8" ht="12.75">
      <c r="A30" s="9">
        <v>10</v>
      </c>
      <c r="B30" s="40" t="s">
        <v>170</v>
      </c>
      <c r="C30" s="41" t="s">
        <v>188</v>
      </c>
      <c r="D30" s="30" t="s">
        <v>114</v>
      </c>
      <c r="E30" s="31">
        <v>5</v>
      </c>
      <c r="F30" s="25">
        <v>0.14</v>
      </c>
      <c r="G30" s="16">
        <f t="shared" si="0"/>
        <v>0.7000000000000001</v>
      </c>
      <c r="H30" s="5"/>
    </row>
    <row r="31" spans="1:8" ht="12.75">
      <c r="A31" s="9">
        <v>11</v>
      </c>
      <c r="B31" s="40" t="s">
        <v>169</v>
      </c>
      <c r="C31" s="41" t="s">
        <v>189</v>
      </c>
      <c r="D31" s="30" t="s">
        <v>113</v>
      </c>
      <c r="E31" s="31">
        <v>10</v>
      </c>
      <c r="F31" s="25">
        <v>0.14</v>
      </c>
      <c r="G31" s="16">
        <f t="shared" si="0"/>
        <v>1.4000000000000001</v>
      </c>
      <c r="H31" s="5"/>
    </row>
    <row r="32" spans="1:8" ht="12.75">
      <c r="A32" s="9"/>
      <c r="B32" s="40"/>
      <c r="C32" s="41" t="s">
        <v>190</v>
      </c>
      <c r="D32" s="30" t="s">
        <v>111</v>
      </c>
      <c r="E32" s="31">
        <v>10</v>
      </c>
      <c r="F32" s="25">
        <v>0.38</v>
      </c>
      <c r="G32" s="16">
        <f t="shared" si="0"/>
        <v>3.8</v>
      </c>
      <c r="H32" s="5"/>
    </row>
    <row r="33" spans="1:8" ht="12.75">
      <c r="A33" s="9"/>
      <c r="B33" s="40"/>
      <c r="C33" s="41" t="s">
        <v>191</v>
      </c>
      <c r="D33" s="30" t="s">
        <v>113</v>
      </c>
      <c r="E33" s="31">
        <v>10</v>
      </c>
      <c r="F33" s="25">
        <v>0.14</v>
      </c>
      <c r="G33" s="16">
        <f t="shared" si="0"/>
        <v>1.4000000000000001</v>
      </c>
      <c r="H33" s="5"/>
    </row>
    <row r="34" spans="1:8" ht="12.75">
      <c r="A34" s="9"/>
      <c r="B34" s="40"/>
      <c r="C34" s="41" t="s">
        <v>192</v>
      </c>
      <c r="D34" s="30" t="s">
        <v>115</v>
      </c>
      <c r="E34" s="31">
        <v>10</v>
      </c>
      <c r="F34" s="25">
        <v>0.14</v>
      </c>
      <c r="G34" s="16">
        <f t="shared" si="0"/>
        <v>1.4000000000000001</v>
      </c>
      <c r="H34" s="5"/>
    </row>
    <row r="35" spans="1:8" ht="12.75">
      <c r="A35" s="9"/>
      <c r="B35" s="40"/>
      <c r="C35" s="41" t="s">
        <v>193</v>
      </c>
      <c r="D35" s="30" t="s">
        <v>113</v>
      </c>
      <c r="E35" s="31">
        <v>5</v>
      </c>
      <c r="F35" s="25">
        <v>0.14</v>
      </c>
      <c r="G35" s="16">
        <f t="shared" si="0"/>
        <v>0.7000000000000001</v>
      </c>
      <c r="H35" s="5"/>
    </row>
    <row r="36" spans="1:8" ht="12.75">
      <c r="A36" s="49">
        <v>12</v>
      </c>
      <c r="B36" s="42" t="s">
        <v>178</v>
      </c>
      <c r="C36" s="43" t="s">
        <v>194</v>
      </c>
      <c r="D36" s="44" t="s">
        <v>107</v>
      </c>
      <c r="E36" s="45">
        <v>15</v>
      </c>
      <c r="F36" s="46">
        <v>0.09</v>
      </c>
      <c r="G36" s="47">
        <f t="shared" si="0"/>
        <v>1.3499999999999999</v>
      </c>
      <c r="H36" s="5"/>
    </row>
    <row r="37" spans="2:8" ht="12.75">
      <c r="B37" s="26"/>
      <c r="C37" s="9"/>
      <c r="D37" s="9"/>
      <c r="E37" s="31"/>
      <c r="F37" s="25"/>
      <c r="G37" s="16">
        <f t="shared" si="0"/>
        <v>0</v>
      </c>
      <c r="H37" s="5"/>
    </row>
    <row r="38" spans="2:8" ht="12.75">
      <c r="B38" s="26"/>
      <c r="C38" s="9"/>
      <c r="D38" s="9"/>
      <c r="E38" s="31"/>
      <c r="F38" s="25"/>
      <c r="G38" s="16">
        <f t="shared" si="0"/>
        <v>0</v>
      </c>
      <c r="H38" s="5"/>
    </row>
    <row r="39" spans="2:8" ht="12.75">
      <c r="B39" s="26"/>
      <c r="C39" s="9"/>
      <c r="D39" s="9"/>
      <c r="E39" s="31"/>
      <c r="F39" s="25"/>
      <c r="G39" s="16">
        <f t="shared" si="0"/>
        <v>0</v>
      </c>
      <c r="H39" s="5"/>
    </row>
    <row r="40" spans="2:8" ht="12.75">
      <c r="B40" s="26"/>
      <c r="C40" s="9"/>
      <c r="D40" s="9"/>
      <c r="E40" s="31"/>
      <c r="F40" s="25"/>
      <c r="G40" s="16">
        <f t="shared" si="0"/>
        <v>0</v>
      </c>
      <c r="H40" s="5"/>
    </row>
    <row r="41" spans="2:8" ht="12.75">
      <c r="B41" s="26"/>
      <c r="C41" s="9"/>
      <c r="D41" s="9"/>
      <c r="E41" s="31"/>
      <c r="F41" s="25"/>
      <c r="G41" s="16">
        <f t="shared" si="0"/>
        <v>0</v>
      </c>
      <c r="H41" s="5"/>
    </row>
    <row r="42" spans="2:8" ht="12.75">
      <c r="B42" s="26"/>
      <c r="C42" s="9"/>
      <c r="D42" s="9"/>
      <c r="E42" s="31"/>
      <c r="F42" s="25"/>
      <c r="G42" s="16">
        <f t="shared" si="0"/>
        <v>0</v>
      </c>
      <c r="H42" s="5"/>
    </row>
    <row r="43" spans="2:8" ht="12.75">
      <c r="B43" s="26"/>
      <c r="C43" s="9"/>
      <c r="D43" s="9"/>
      <c r="E43" s="31"/>
      <c r="F43" s="25"/>
      <c r="G43" s="16">
        <f t="shared" si="0"/>
        <v>0</v>
      </c>
      <c r="H43" s="5"/>
    </row>
    <row r="44" spans="2:8" ht="12.75">
      <c r="B44" s="26"/>
      <c r="C44" s="9"/>
      <c r="D44" s="9"/>
      <c r="E44" s="31"/>
      <c r="F44" s="25"/>
      <c r="G44" s="16">
        <f aca="true" t="shared" si="1" ref="G44:G61">+F44*E44</f>
        <v>0</v>
      </c>
      <c r="H44" s="5"/>
    </row>
    <row r="45" spans="2:8" ht="12.75">
      <c r="B45" s="26"/>
      <c r="C45" s="9"/>
      <c r="D45" s="9"/>
      <c r="E45" s="31"/>
      <c r="F45" s="25"/>
      <c r="G45" s="16">
        <f t="shared" si="1"/>
        <v>0</v>
      </c>
      <c r="H45" s="5"/>
    </row>
    <row r="46" spans="2:8" ht="12.75">
      <c r="B46" s="26"/>
      <c r="C46" s="9"/>
      <c r="D46" s="9"/>
      <c r="E46" s="31"/>
      <c r="F46" s="25"/>
      <c r="G46" s="16">
        <f t="shared" si="1"/>
        <v>0</v>
      </c>
      <c r="H46" s="5"/>
    </row>
    <row r="47" spans="2:8" ht="12.75">
      <c r="B47" s="26"/>
      <c r="C47" s="9"/>
      <c r="D47" s="9"/>
      <c r="E47" s="31"/>
      <c r="F47" s="25"/>
      <c r="G47" s="16">
        <f t="shared" si="1"/>
        <v>0</v>
      </c>
      <c r="H47" s="5"/>
    </row>
    <row r="48" spans="2:8" ht="12.75">
      <c r="B48" s="26"/>
      <c r="C48" s="9"/>
      <c r="D48" s="9"/>
      <c r="E48" s="31"/>
      <c r="F48" s="25"/>
      <c r="G48" s="16">
        <f t="shared" si="1"/>
        <v>0</v>
      </c>
      <c r="H48" s="5"/>
    </row>
    <row r="49" spans="2:8" ht="12.75">
      <c r="B49" s="26"/>
      <c r="C49" s="9"/>
      <c r="D49" s="9"/>
      <c r="E49" s="31"/>
      <c r="F49" s="25"/>
      <c r="G49" s="16">
        <f t="shared" si="1"/>
        <v>0</v>
      </c>
      <c r="H49" s="5"/>
    </row>
    <row r="50" spans="2:8" ht="12.75">
      <c r="B50" s="26"/>
      <c r="C50" s="9"/>
      <c r="D50" s="9"/>
      <c r="E50" s="31"/>
      <c r="F50" s="25"/>
      <c r="G50" s="16">
        <f t="shared" si="1"/>
        <v>0</v>
      </c>
      <c r="H50" s="5"/>
    </row>
    <row r="51" spans="2:8" ht="12.75">
      <c r="B51" s="26"/>
      <c r="C51" s="9"/>
      <c r="D51" s="9"/>
      <c r="E51" s="31"/>
      <c r="F51" s="25"/>
      <c r="G51" s="16">
        <f t="shared" si="1"/>
        <v>0</v>
      </c>
      <c r="H51" s="5"/>
    </row>
    <row r="52" spans="2:8" ht="12.75">
      <c r="B52" s="26"/>
      <c r="C52" s="9"/>
      <c r="D52" s="9"/>
      <c r="E52" s="31"/>
      <c r="F52" s="25"/>
      <c r="G52" s="16">
        <f t="shared" si="1"/>
        <v>0</v>
      </c>
      <c r="H52" s="5"/>
    </row>
    <row r="53" spans="2:8" ht="12.75">
      <c r="B53" s="26"/>
      <c r="C53" s="9"/>
      <c r="D53" s="9"/>
      <c r="E53" s="31"/>
      <c r="F53" s="25"/>
      <c r="G53" s="16">
        <f t="shared" si="1"/>
        <v>0</v>
      </c>
      <c r="H53" s="5"/>
    </row>
    <row r="54" spans="2:8" ht="12.75">
      <c r="B54" s="26"/>
      <c r="C54" s="9"/>
      <c r="D54" s="9"/>
      <c r="E54" s="31"/>
      <c r="F54" s="25"/>
      <c r="G54" s="16">
        <f t="shared" si="1"/>
        <v>0</v>
      </c>
      <c r="H54" s="5"/>
    </row>
    <row r="55" spans="2:8" ht="12.75">
      <c r="B55" s="26"/>
      <c r="C55" s="26"/>
      <c r="D55" s="9"/>
      <c r="E55" s="31"/>
      <c r="F55" s="25"/>
      <c r="G55" s="16">
        <f t="shared" si="1"/>
        <v>0</v>
      </c>
      <c r="H55" s="5"/>
    </row>
    <row r="56" spans="2:8" ht="12.75">
      <c r="B56" s="26"/>
      <c r="C56" s="26"/>
      <c r="D56" s="9"/>
      <c r="E56" s="31"/>
      <c r="F56" s="25"/>
      <c r="G56" s="16">
        <f t="shared" si="1"/>
        <v>0</v>
      </c>
      <c r="H56" s="5"/>
    </row>
    <row r="57" spans="2:8" ht="12.75">
      <c r="B57" s="26"/>
      <c r="C57" s="26"/>
      <c r="D57" s="9"/>
      <c r="E57" s="31"/>
      <c r="F57" s="25"/>
      <c r="G57" s="16">
        <f t="shared" si="1"/>
        <v>0</v>
      </c>
      <c r="H57" s="5"/>
    </row>
    <row r="58" spans="2:8" ht="12.75">
      <c r="B58" s="26"/>
      <c r="C58" s="26"/>
      <c r="D58" s="9"/>
      <c r="E58" s="31"/>
      <c r="F58" s="25"/>
      <c r="G58" s="16">
        <f t="shared" si="1"/>
        <v>0</v>
      </c>
      <c r="H58" s="5"/>
    </row>
    <row r="59" spans="2:8" ht="12.75">
      <c r="B59" s="26"/>
      <c r="C59" s="26"/>
      <c r="D59" s="9"/>
      <c r="E59" s="31"/>
      <c r="F59" s="25"/>
      <c r="G59" s="16">
        <f t="shared" si="1"/>
        <v>0</v>
      </c>
      <c r="H59" s="5"/>
    </row>
    <row r="60" spans="2:8" ht="12.75">
      <c r="B60" s="26"/>
      <c r="C60" s="26"/>
      <c r="D60" s="9"/>
      <c r="E60" s="31"/>
      <c r="F60" s="25"/>
      <c r="G60" s="16">
        <f t="shared" si="1"/>
        <v>0</v>
      </c>
      <c r="H60" s="5"/>
    </row>
    <row r="61" spans="2:8" ht="12.75">
      <c r="B61" s="26"/>
      <c r="C61" s="26"/>
      <c r="D61" s="9"/>
      <c r="E61" s="31"/>
      <c r="F61" s="25"/>
      <c r="G61" s="16">
        <f t="shared" si="1"/>
        <v>0</v>
      </c>
      <c r="H61" s="5"/>
    </row>
    <row r="62" spans="2:8" ht="12.75">
      <c r="B62" s="89" t="s">
        <v>15</v>
      </c>
      <c r="C62" s="90"/>
      <c r="D62" s="90"/>
      <c r="E62" s="90"/>
      <c r="F62" s="90"/>
      <c r="G62" s="15">
        <f>SUM(G14:G61)</f>
        <v>176.38000000000002</v>
      </c>
      <c r="H62" s="5"/>
    </row>
    <row r="64" ht="12.75">
      <c r="B64" t="s">
        <v>57</v>
      </c>
    </row>
    <row r="65" ht="12.75">
      <c r="B65" t="s">
        <v>58</v>
      </c>
    </row>
  </sheetData>
  <sheetProtection/>
  <mergeCells count="7">
    <mergeCell ref="I13:J13"/>
    <mergeCell ref="B62:F62"/>
    <mergeCell ref="B1:G1"/>
    <mergeCell ref="B3:G3"/>
    <mergeCell ref="B5:G5"/>
    <mergeCell ref="B8:O8"/>
    <mergeCell ref="B11:O11"/>
  </mergeCells>
  <printOptions/>
  <pageMargins left="0.1968503937007874" right="0.1968503937007874" top="0.984251968503937" bottom="0.984251968503937" header="0" footer="0"/>
  <pageSetup horizontalDpi="120" verticalDpi="120" orientation="portrait" paperSize="9" scale="6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showZeros="0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customWidth="1"/>
    <col min="2" max="2" width="32.8515625" style="0" customWidth="1"/>
    <col min="3" max="3" width="15.421875" style="0" customWidth="1"/>
    <col min="4" max="4" width="4.57421875" style="0" hidden="1" customWidth="1"/>
    <col min="5" max="5" width="15.8515625" style="0" customWidth="1"/>
    <col min="6" max="6" width="15.7109375" style="0" customWidth="1"/>
    <col min="7" max="7" width="14.00390625" style="0" customWidth="1"/>
  </cols>
  <sheetData>
    <row r="1" spans="1:7" ht="12.75">
      <c r="A1" s="88" t="s">
        <v>0</v>
      </c>
      <c r="B1" s="88"/>
      <c r="C1" s="88"/>
      <c r="D1" s="88"/>
      <c r="E1" s="88"/>
      <c r="F1" s="88"/>
      <c r="G1" s="88"/>
    </row>
    <row r="3" spans="1:7" ht="12.75">
      <c r="A3" s="88" t="s">
        <v>65</v>
      </c>
      <c r="B3" s="88"/>
      <c r="C3" s="88"/>
      <c r="D3" s="88"/>
      <c r="E3" s="88"/>
      <c r="F3" s="88"/>
      <c r="G3" s="88"/>
    </row>
    <row r="5" spans="1:7" ht="12.75">
      <c r="A5" s="88" t="s">
        <v>93</v>
      </c>
      <c r="B5" s="88"/>
      <c r="C5" s="88"/>
      <c r="D5" s="88"/>
      <c r="E5" s="88"/>
      <c r="F5" s="88"/>
      <c r="G5" s="88"/>
    </row>
    <row r="7" spans="1:14" s="58" customFormat="1" ht="12.75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58" customFormat="1" ht="12.75">
      <c r="A8" s="91" t="s">
        <v>208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s="58" customFormat="1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s="58" customFormat="1" ht="12.75">
      <c r="A10" s="56" t="s">
        <v>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s="58" customFormat="1" ht="12.75">
      <c r="A11" s="91" t="s">
        <v>209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3" spans="1:7" ht="12.75">
      <c r="A13" s="96" t="s">
        <v>105</v>
      </c>
      <c r="B13" s="96" t="s">
        <v>59</v>
      </c>
      <c r="C13" s="96" t="s">
        <v>63</v>
      </c>
      <c r="D13" s="7"/>
      <c r="E13" s="96" t="s">
        <v>61</v>
      </c>
      <c r="F13" s="96" t="s">
        <v>64</v>
      </c>
      <c r="G13" s="94" t="s">
        <v>56</v>
      </c>
    </row>
    <row r="14" spans="1:7" ht="12.75">
      <c r="A14" s="96"/>
      <c r="B14" s="96"/>
      <c r="C14" s="96"/>
      <c r="D14" s="8"/>
      <c r="E14" s="96"/>
      <c r="F14" s="96"/>
      <c r="G14" s="95"/>
    </row>
    <row r="15" spans="1:7" ht="12.75">
      <c r="A15" s="39" t="s">
        <v>106</v>
      </c>
      <c r="B15" s="28" t="s">
        <v>116</v>
      </c>
      <c r="C15" s="92" t="s">
        <v>117</v>
      </c>
      <c r="D15" s="93"/>
      <c r="E15" s="21">
        <v>3</v>
      </c>
      <c r="F15" s="32">
        <v>0.04</v>
      </c>
      <c r="G15" s="16">
        <f aca="true" t="shared" si="0" ref="G15:G46">+E15*F15</f>
        <v>0.12</v>
      </c>
    </row>
    <row r="16" spans="1:7" ht="12.75">
      <c r="A16" s="40" t="s">
        <v>173</v>
      </c>
      <c r="B16" s="30" t="s">
        <v>118</v>
      </c>
      <c r="C16" s="92" t="s">
        <v>117</v>
      </c>
      <c r="D16" s="93"/>
      <c r="E16" s="6">
        <v>2</v>
      </c>
      <c r="F16" s="27">
        <v>0.02</v>
      </c>
      <c r="G16" s="16">
        <f t="shared" si="0"/>
        <v>0.04</v>
      </c>
    </row>
    <row r="17" spans="2:7" ht="12.75">
      <c r="B17" s="30" t="s">
        <v>119</v>
      </c>
      <c r="C17" s="92" t="s">
        <v>117</v>
      </c>
      <c r="D17" s="93"/>
      <c r="E17" s="6">
        <v>2</v>
      </c>
      <c r="F17" s="27">
        <v>0.4</v>
      </c>
      <c r="G17" s="16">
        <f t="shared" si="0"/>
        <v>0.8</v>
      </c>
    </row>
    <row r="18" spans="1:7" ht="12.75">
      <c r="A18" s="30"/>
      <c r="B18" s="30" t="s">
        <v>120</v>
      </c>
      <c r="C18" s="92" t="s">
        <v>117</v>
      </c>
      <c r="D18" s="93"/>
      <c r="E18" s="6">
        <v>1</v>
      </c>
      <c r="F18" s="27">
        <v>1.7</v>
      </c>
      <c r="G18" s="16">
        <f t="shared" si="0"/>
        <v>1.7</v>
      </c>
    </row>
    <row r="19" spans="1:7" ht="12.75">
      <c r="A19" s="26" t="s">
        <v>169</v>
      </c>
      <c r="B19" s="30" t="s">
        <v>121</v>
      </c>
      <c r="C19" s="92" t="s">
        <v>117</v>
      </c>
      <c r="D19" s="93"/>
      <c r="E19" s="6">
        <v>1</v>
      </c>
      <c r="F19" s="27">
        <v>2.5</v>
      </c>
      <c r="G19" s="16">
        <f t="shared" si="0"/>
        <v>2.5</v>
      </c>
    </row>
    <row r="20" spans="1:7" ht="12.75">
      <c r="A20" s="40" t="s">
        <v>175</v>
      </c>
      <c r="B20" s="30" t="s">
        <v>122</v>
      </c>
      <c r="C20" s="92" t="s">
        <v>117</v>
      </c>
      <c r="D20" s="93"/>
      <c r="E20" s="6">
        <v>20</v>
      </c>
      <c r="F20" s="27">
        <v>0.001</v>
      </c>
      <c r="G20" s="16">
        <f t="shared" si="0"/>
        <v>0.02</v>
      </c>
    </row>
    <row r="21" spans="1:7" ht="12.75">
      <c r="A21" s="30"/>
      <c r="B21" s="30" t="s">
        <v>123</v>
      </c>
      <c r="C21" s="9" t="s">
        <v>117</v>
      </c>
      <c r="D21" s="5"/>
      <c r="E21" s="6">
        <v>15</v>
      </c>
      <c r="F21" s="27">
        <v>0.01</v>
      </c>
      <c r="G21" s="16">
        <f t="shared" si="0"/>
        <v>0.15</v>
      </c>
    </row>
    <row r="22" spans="1:7" ht="12.75">
      <c r="A22" s="26" t="s">
        <v>171</v>
      </c>
      <c r="B22" s="30" t="s">
        <v>124</v>
      </c>
      <c r="C22" s="9" t="s">
        <v>117</v>
      </c>
      <c r="D22" s="5"/>
      <c r="E22" s="6">
        <v>5</v>
      </c>
      <c r="F22" s="27">
        <v>0.004</v>
      </c>
      <c r="G22" s="16">
        <f t="shared" si="0"/>
        <v>0.02</v>
      </c>
    </row>
    <row r="23" spans="1:7" ht="12.75">
      <c r="A23" s="30" t="s">
        <v>172</v>
      </c>
      <c r="B23" s="30" t="s">
        <v>125</v>
      </c>
      <c r="C23" s="9" t="s">
        <v>117</v>
      </c>
      <c r="D23" s="5"/>
      <c r="E23" s="6">
        <v>2</v>
      </c>
      <c r="F23" s="27">
        <v>0.09</v>
      </c>
      <c r="G23" s="16">
        <f t="shared" si="0"/>
        <v>0.18</v>
      </c>
    </row>
    <row r="24" spans="1:7" ht="12.75">
      <c r="A24" s="30"/>
      <c r="B24" s="30"/>
      <c r="C24" s="9"/>
      <c r="D24" s="5"/>
      <c r="E24" s="6"/>
      <c r="F24" s="27"/>
      <c r="G24" s="16">
        <f t="shared" si="0"/>
        <v>0</v>
      </c>
    </row>
    <row r="25" spans="1:7" ht="12.75">
      <c r="A25" s="30"/>
      <c r="B25" s="30"/>
      <c r="C25" s="9"/>
      <c r="D25" s="5"/>
      <c r="E25" s="6"/>
      <c r="F25" s="27"/>
      <c r="G25" s="16">
        <f t="shared" si="0"/>
        <v>0</v>
      </c>
    </row>
    <row r="26" spans="1:7" ht="12.75">
      <c r="A26" s="30"/>
      <c r="B26" s="30"/>
      <c r="C26" s="9"/>
      <c r="D26" s="5"/>
      <c r="E26" s="6"/>
      <c r="F26" s="27"/>
      <c r="G26" s="16">
        <f t="shared" si="0"/>
        <v>0</v>
      </c>
    </row>
    <row r="27" spans="1:7" ht="12.75">
      <c r="A27" s="30"/>
      <c r="B27" s="30"/>
      <c r="C27" s="9"/>
      <c r="D27" s="5"/>
      <c r="E27" s="6"/>
      <c r="F27" s="27"/>
      <c r="G27" s="16">
        <f t="shared" si="0"/>
        <v>0</v>
      </c>
    </row>
    <row r="28" spans="1:7" ht="12.75">
      <c r="A28" s="30"/>
      <c r="B28" s="30"/>
      <c r="C28" s="9"/>
      <c r="D28" s="5"/>
      <c r="E28" s="6"/>
      <c r="F28" s="27"/>
      <c r="G28" s="16">
        <f t="shared" si="0"/>
        <v>0</v>
      </c>
    </row>
    <row r="29" spans="1:7" ht="12.75">
      <c r="A29" s="30"/>
      <c r="B29" s="30"/>
      <c r="C29" s="9"/>
      <c r="D29" s="5"/>
      <c r="E29" s="6"/>
      <c r="F29" s="27"/>
      <c r="G29" s="16">
        <f t="shared" si="0"/>
        <v>0</v>
      </c>
    </row>
    <row r="30" spans="1:7" ht="12.75">
      <c r="A30" s="30"/>
      <c r="B30" s="30"/>
      <c r="C30" s="9"/>
      <c r="D30" s="5"/>
      <c r="E30" s="6"/>
      <c r="F30" s="27"/>
      <c r="G30" s="16">
        <f t="shared" si="0"/>
        <v>0</v>
      </c>
    </row>
    <row r="31" spans="1:7" ht="12.75">
      <c r="A31" s="30"/>
      <c r="B31" s="30"/>
      <c r="C31" s="9"/>
      <c r="D31" s="5"/>
      <c r="E31" s="6"/>
      <c r="F31" s="27"/>
      <c r="G31" s="16">
        <f t="shared" si="0"/>
        <v>0</v>
      </c>
    </row>
    <row r="32" spans="1:7" ht="12.75">
      <c r="A32" s="30"/>
      <c r="B32" s="30"/>
      <c r="C32" s="9"/>
      <c r="D32" s="5"/>
      <c r="E32" s="6"/>
      <c r="F32" s="27"/>
      <c r="G32" s="16">
        <f t="shared" si="0"/>
        <v>0</v>
      </c>
    </row>
    <row r="33" spans="1:7" ht="12.75">
      <c r="A33" s="30"/>
      <c r="B33" s="30"/>
      <c r="C33" s="9"/>
      <c r="D33" s="5"/>
      <c r="E33" s="6"/>
      <c r="F33" s="27"/>
      <c r="G33" s="16">
        <f t="shared" si="0"/>
        <v>0</v>
      </c>
    </row>
    <row r="34" spans="1:7" ht="12.75">
      <c r="A34" s="30"/>
      <c r="B34" s="30"/>
      <c r="C34" s="9"/>
      <c r="D34" s="5"/>
      <c r="E34" s="6"/>
      <c r="F34" s="27"/>
      <c r="G34" s="16">
        <f t="shared" si="0"/>
        <v>0</v>
      </c>
    </row>
    <row r="35" spans="1:7" ht="12.75">
      <c r="A35" s="30"/>
      <c r="B35" s="30"/>
      <c r="C35" s="9"/>
      <c r="D35" s="5"/>
      <c r="E35" s="6"/>
      <c r="F35" s="27"/>
      <c r="G35" s="16">
        <f t="shared" si="0"/>
        <v>0</v>
      </c>
    </row>
    <row r="36" spans="1:7" ht="12.75">
      <c r="A36" s="30"/>
      <c r="B36" s="30"/>
      <c r="C36" s="9"/>
      <c r="D36" s="5"/>
      <c r="E36" s="6"/>
      <c r="F36" s="27"/>
      <c r="G36" s="16">
        <f t="shared" si="0"/>
        <v>0</v>
      </c>
    </row>
    <row r="37" spans="1:7" ht="12.75">
      <c r="A37" s="30"/>
      <c r="B37" s="30"/>
      <c r="C37" s="9"/>
      <c r="D37" s="5"/>
      <c r="E37" s="6"/>
      <c r="F37" s="27"/>
      <c r="G37" s="16">
        <f t="shared" si="0"/>
        <v>0</v>
      </c>
    </row>
    <row r="38" spans="1:7" ht="12.75">
      <c r="A38" s="30"/>
      <c r="B38" s="30"/>
      <c r="C38" s="9"/>
      <c r="D38" s="5"/>
      <c r="E38" s="6"/>
      <c r="F38" s="27"/>
      <c r="G38" s="16">
        <f t="shared" si="0"/>
        <v>0</v>
      </c>
    </row>
    <row r="39" spans="1:7" ht="12.75">
      <c r="A39" s="30"/>
      <c r="B39" s="30"/>
      <c r="C39" s="9"/>
      <c r="D39" s="5"/>
      <c r="E39" s="6"/>
      <c r="F39" s="27"/>
      <c r="G39" s="16">
        <f t="shared" si="0"/>
        <v>0</v>
      </c>
    </row>
    <row r="40" spans="1:7" ht="12.75">
      <c r="A40" s="30"/>
      <c r="B40" s="30"/>
      <c r="C40" s="9"/>
      <c r="D40" s="5"/>
      <c r="E40" s="6"/>
      <c r="F40" s="27"/>
      <c r="G40" s="16">
        <f t="shared" si="0"/>
        <v>0</v>
      </c>
    </row>
    <row r="41" spans="1:7" ht="12.75">
      <c r="A41" s="30"/>
      <c r="B41" s="30"/>
      <c r="C41" s="9"/>
      <c r="D41" s="5"/>
      <c r="E41" s="6"/>
      <c r="F41" s="27"/>
      <c r="G41" s="16">
        <f t="shared" si="0"/>
        <v>0</v>
      </c>
    </row>
    <row r="42" spans="1:7" ht="12.75">
      <c r="A42" s="30"/>
      <c r="B42" s="30"/>
      <c r="C42" s="9"/>
      <c r="D42" s="5"/>
      <c r="E42" s="6"/>
      <c r="F42" s="27"/>
      <c r="G42" s="16">
        <f t="shared" si="0"/>
        <v>0</v>
      </c>
    </row>
    <row r="43" spans="1:7" ht="12.75">
      <c r="A43" s="30"/>
      <c r="B43" s="30"/>
      <c r="C43" s="9"/>
      <c r="D43" s="5"/>
      <c r="E43" s="6"/>
      <c r="F43" s="27"/>
      <c r="G43" s="16">
        <f t="shared" si="0"/>
        <v>0</v>
      </c>
    </row>
    <row r="44" spans="1:7" ht="12.75">
      <c r="A44" s="30"/>
      <c r="B44" s="30"/>
      <c r="C44" s="9"/>
      <c r="D44" s="5"/>
      <c r="E44" s="6"/>
      <c r="F44" s="27"/>
      <c r="G44" s="16">
        <f t="shared" si="0"/>
        <v>0</v>
      </c>
    </row>
    <row r="45" spans="1:7" ht="12.75">
      <c r="A45" s="30"/>
      <c r="B45" s="30"/>
      <c r="C45" s="92"/>
      <c r="D45" s="93"/>
      <c r="E45" s="6"/>
      <c r="F45" s="27"/>
      <c r="G45" s="16">
        <f t="shared" si="0"/>
        <v>0</v>
      </c>
    </row>
    <row r="46" spans="1:7" ht="12.75">
      <c r="A46" s="30"/>
      <c r="B46" s="30"/>
      <c r="C46" s="92"/>
      <c r="D46" s="93"/>
      <c r="E46" s="6"/>
      <c r="F46" s="27"/>
      <c r="G46" s="16">
        <f t="shared" si="0"/>
        <v>0</v>
      </c>
    </row>
    <row r="47" spans="1:7" ht="12.75">
      <c r="A47" s="30"/>
      <c r="B47" s="30"/>
      <c r="C47" s="92"/>
      <c r="D47" s="93"/>
      <c r="E47" s="6"/>
      <c r="F47" s="27"/>
      <c r="G47" s="16">
        <f aca="true" t="shared" si="1" ref="G47:G63">+E47*F47</f>
        <v>0</v>
      </c>
    </row>
    <row r="48" spans="1:7" ht="12.75">
      <c r="A48" s="30"/>
      <c r="B48" s="30"/>
      <c r="C48" s="92"/>
      <c r="D48" s="93"/>
      <c r="E48" s="6"/>
      <c r="F48" s="27"/>
      <c r="G48" s="16">
        <f t="shared" si="1"/>
        <v>0</v>
      </c>
    </row>
    <row r="49" spans="1:7" ht="12.75">
      <c r="A49" s="30"/>
      <c r="B49" s="30"/>
      <c r="C49" s="92"/>
      <c r="D49" s="93"/>
      <c r="E49" s="6"/>
      <c r="F49" s="27"/>
      <c r="G49" s="16">
        <f t="shared" si="1"/>
        <v>0</v>
      </c>
    </row>
    <row r="50" spans="1:7" ht="12.75">
      <c r="A50" s="30"/>
      <c r="B50" s="30"/>
      <c r="C50" s="92"/>
      <c r="D50" s="93"/>
      <c r="E50" s="6"/>
      <c r="F50" s="27"/>
      <c r="G50" s="16">
        <f t="shared" si="1"/>
        <v>0</v>
      </c>
    </row>
    <row r="51" spans="1:7" ht="12.75">
      <c r="A51" s="30"/>
      <c r="B51" s="30"/>
      <c r="C51" s="92"/>
      <c r="D51" s="93"/>
      <c r="E51" s="6"/>
      <c r="F51" s="27"/>
      <c r="G51" s="16">
        <f t="shared" si="1"/>
        <v>0</v>
      </c>
    </row>
    <row r="52" spans="1:7" ht="12.75">
      <c r="A52" s="30"/>
      <c r="B52" s="30"/>
      <c r="C52" s="92"/>
      <c r="D52" s="93"/>
      <c r="E52" s="6"/>
      <c r="F52" s="27"/>
      <c r="G52" s="16">
        <f t="shared" si="1"/>
        <v>0</v>
      </c>
    </row>
    <row r="53" spans="1:7" ht="12.75">
      <c r="A53" s="30"/>
      <c r="B53" s="30"/>
      <c r="C53" s="92"/>
      <c r="D53" s="93"/>
      <c r="E53" s="6"/>
      <c r="F53" s="27"/>
      <c r="G53" s="16">
        <f t="shared" si="1"/>
        <v>0</v>
      </c>
    </row>
    <row r="54" spans="1:7" ht="12.75">
      <c r="A54" s="30"/>
      <c r="B54" s="30"/>
      <c r="C54" s="92"/>
      <c r="D54" s="93"/>
      <c r="E54" s="6"/>
      <c r="F54" s="27"/>
      <c r="G54" s="16">
        <f t="shared" si="1"/>
        <v>0</v>
      </c>
    </row>
    <row r="55" spans="1:7" ht="12.75">
      <c r="A55" s="30"/>
      <c r="B55" s="30"/>
      <c r="C55" s="92"/>
      <c r="D55" s="93"/>
      <c r="E55" s="6"/>
      <c r="F55" s="27"/>
      <c r="G55" s="16">
        <f t="shared" si="1"/>
        <v>0</v>
      </c>
    </row>
    <row r="56" spans="1:7" ht="12.75">
      <c r="A56" s="30"/>
      <c r="B56" s="30"/>
      <c r="C56" s="92"/>
      <c r="D56" s="93"/>
      <c r="E56" s="6"/>
      <c r="F56" s="27"/>
      <c r="G56" s="16">
        <f t="shared" si="1"/>
        <v>0</v>
      </c>
    </row>
    <row r="57" spans="1:7" ht="12.75">
      <c r="A57" s="30"/>
      <c r="B57" s="30"/>
      <c r="C57" s="92"/>
      <c r="D57" s="93"/>
      <c r="E57" s="6"/>
      <c r="F57" s="27"/>
      <c r="G57" s="16">
        <f t="shared" si="1"/>
        <v>0</v>
      </c>
    </row>
    <row r="58" spans="1:7" ht="12.75">
      <c r="A58" s="30"/>
      <c r="B58" s="30"/>
      <c r="C58" s="92"/>
      <c r="D58" s="93"/>
      <c r="E58" s="6"/>
      <c r="F58" s="27"/>
      <c r="G58" s="16">
        <f t="shared" si="1"/>
        <v>0</v>
      </c>
    </row>
    <row r="59" spans="1:7" ht="12.75">
      <c r="A59" s="30"/>
      <c r="B59" s="30"/>
      <c r="C59" s="92"/>
      <c r="D59" s="93"/>
      <c r="E59" s="6"/>
      <c r="F59" s="27"/>
      <c r="G59" s="16">
        <f t="shared" si="1"/>
        <v>0</v>
      </c>
    </row>
    <row r="60" spans="1:7" ht="12.75">
      <c r="A60" s="30"/>
      <c r="B60" s="30"/>
      <c r="C60" s="92"/>
      <c r="D60" s="93"/>
      <c r="E60" s="6"/>
      <c r="F60" s="27"/>
      <c r="G60" s="16">
        <f t="shared" si="1"/>
        <v>0</v>
      </c>
    </row>
    <row r="61" spans="1:7" ht="12.75">
      <c r="A61" s="30"/>
      <c r="B61" s="30"/>
      <c r="C61" s="92"/>
      <c r="D61" s="93"/>
      <c r="E61" s="6"/>
      <c r="F61" s="27"/>
      <c r="G61" s="16">
        <f t="shared" si="1"/>
        <v>0</v>
      </c>
    </row>
    <row r="62" spans="1:7" ht="12.75">
      <c r="A62" s="30"/>
      <c r="B62" s="30"/>
      <c r="C62" s="92"/>
      <c r="D62" s="93"/>
      <c r="E62" s="6"/>
      <c r="F62" s="27"/>
      <c r="G62" s="16">
        <f t="shared" si="1"/>
        <v>0</v>
      </c>
    </row>
    <row r="63" spans="1:7" ht="12.75">
      <c r="A63" s="30"/>
      <c r="B63" s="30"/>
      <c r="C63" s="92"/>
      <c r="D63" s="93"/>
      <c r="E63" s="6"/>
      <c r="F63" s="27"/>
      <c r="G63" s="16">
        <f t="shared" si="1"/>
        <v>0</v>
      </c>
    </row>
    <row r="64" spans="1:7" ht="12.75">
      <c r="A64" s="89" t="s">
        <v>15</v>
      </c>
      <c r="B64" s="90"/>
      <c r="C64" s="90"/>
      <c r="D64" s="90"/>
      <c r="E64" s="90"/>
      <c r="F64" s="90"/>
      <c r="G64" s="15">
        <f>SUM(G15:G63)</f>
        <v>5.529999999999999</v>
      </c>
    </row>
  </sheetData>
  <sheetProtection/>
  <mergeCells count="37">
    <mergeCell ref="A64:F64"/>
    <mergeCell ref="A13:A14"/>
    <mergeCell ref="E13:E14"/>
    <mergeCell ref="F13:F14"/>
    <mergeCell ref="B13:B14"/>
    <mergeCell ref="C13:C14"/>
    <mergeCell ref="C63:D63"/>
    <mergeCell ref="C62:D62"/>
    <mergeCell ref="C59:D59"/>
    <mergeCell ref="C58:D58"/>
    <mergeCell ref="C61:D61"/>
    <mergeCell ref="C60:D60"/>
    <mergeCell ref="C53:D53"/>
    <mergeCell ref="C52:D52"/>
    <mergeCell ref="C55:D55"/>
    <mergeCell ref="C54:D54"/>
    <mergeCell ref="C57:D57"/>
    <mergeCell ref="C56:D56"/>
    <mergeCell ref="C51:D51"/>
    <mergeCell ref="C50:D50"/>
    <mergeCell ref="C20:D20"/>
    <mergeCell ref="C45:D45"/>
    <mergeCell ref="C47:D47"/>
    <mergeCell ref="C46:D46"/>
    <mergeCell ref="C19:D19"/>
    <mergeCell ref="C18:D18"/>
    <mergeCell ref="G13:G14"/>
    <mergeCell ref="C49:D49"/>
    <mergeCell ref="C48:D48"/>
    <mergeCell ref="A11:N11"/>
    <mergeCell ref="C15:D15"/>
    <mergeCell ref="C17:D17"/>
    <mergeCell ref="C16:D16"/>
    <mergeCell ref="A1:G1"/>
    <mergeCell ref="A3:G3"/>
    <mergeCell ref="A5:G5"/>
    <mergeCell ref="A8:N8"/>
  </mergeCells>
  <printOptions/>
  <pageMargins left="0.1968503937007874" right="0.1968503937007874" top="0.984251968503937" bottom="0.984251968503937" header="0" footer="0"/>
  <pageSetup horizontalDpi="120" verticalDpi="12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showGridLines="0" showZeros="0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35.140625" style="0" customWidth="1"/>
    <col min="2" max="2" width="18.140625" style="0" customWidth="1"/>
    <col min="3" max="3" width="16.57421875" style="0" customWidth="1"/>
    <col min="4" max="4" width="13.421875" style="0" customWidth="1"/>
    <col min="5" max="5" width="16.421875" style="0" customWidth="1"/>
  </cols>
  <sheetData>
    <row r="1" spans="1:5" ht="12.75">
      <c r="A1" s="88" t="s">
        <v>0</v>
      </c>
      <c r="B1" s="88"/>
      <c r="C1" s="88"/>
      <c r="D1" s="88"/>
      <c r="E1" s="88"/>
    </row>
    <row r="3" spans="1:5" ht="12.75">
      <c r="A3" s="88" t="s">
        <v>66</v>
      </c>
      <c r="B3" s="88"/>
      <c r="C3" s="88"/>
      <c r="D3" s="88"/>
      <c r="E3" s="88"/>
    </row>
    <row r="5" spans="1:5" ht="12.75">
      <c r="A5" s="88" t="s">
        <v>101</v>
      </c>
      <c r="B5" s="88"/>
      <c r="C5" s="88"/>
      <c r="D5" s="88"/>
      <c r="E5" s="88"/>
    </row>
    <row r="7" spans="1:14" ht="12.75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2.75">
      <c r="A8" s="91" t="s">
        <v>208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2.75">
      <c r="A10" s="56" t="s">
        <v>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2.75">
      <c r="A11" s="91" t="s">
        <v>209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4" spans="1:5" ht="12.75" customHeight="1">
      <c r="A14" s="96" t="s">
        <v>59</v>
      </c>
      <c r="B14" s="97" t="s">
        <v>60</v>
      </c>
      <c r="C14" s="96" t="s">
        <v>104</v>
      </c>
      <c r="D14" s="96" t="s">
        <v>62</v>
      </c>
      <c r="E14" s="94" t="s">
        <v>56</v>
      </c>
    </row>
    <row r="15" spans="1:5" ht="12.75">
      <c r="A15" s="96"/>
      <c r="B15" s="98"/>
      <c r="C15" s="96"/>
      <c r="D15" s="96"/>
      <c r="E15" s="95"/>
    </row>
    <row r="16" spans="1:5" ht="12.75">
      <c r="A16" s="30" t="s">
        <v>126</v>
      </c>
      <c r="B16" s="9" t="s">
        <v>117</v>
      </c>
      <c r="C16" s="21">
        <v>1</v>
      </c>
      <c r="D16" s="29">
        <v>2.98</v>
      </c>
      <c r="E16" s="16">
        <f aca="true" t="shared" si="0" ref="E16:E65">+C16*D16</f>
        <v>2.98</v>
      </c>
    </row>
    <row r="17" spans="1:5" ht="12.75">
      <c r="A17" s="30" t="s">
        <v>127</v>
      </c>
      <c r="B17" s="9" t="s">
        <v>117</v>
      </c>
      <c r="C17" s="6">
        <v>2</v>
      </c>
      <c r="D17" s="29">
        <v>1.13</v>
      </c>
      <c r="E17" s="16">
        <f t="shared" si="0"/>
        <v>2.26</v>
      </c>
    </row>
    <row r="18" spans="1:5" ht="12.75">
      <c r="A18" s="30" t="s">
        <v>128</v>
      </c>
      <c r="B18" s="9" t="s">
        <v>117</v>
      </c>
      <c r="C18" s="6">
        <v>0.9</v>
      </c>
      <c r="D18" s="29">
        <v>5.05</v>
      </c>
      <c r="E18" s="16">
        <f t="shared" si="0"/>
        <v>4.545</v>
      </c>
    </row>
    <row r="19" spans="1:5" ht="12.75">
      <c r="A19" s="30" t="s">
        <v>129</v>
      </c>
      <c r="B19" s="9" t="s">
        <v>117</v>
      </c>
      <c r="C19" s="6">
        <v>0.5</v>
      </c>
      <c r="D19" s="29">
        <v>6.5</v>
      </c>
      <c r="E19" s="16">
        <f t="shared" si="0"/>
        <v>3.25</v>
      </c>
    </row>
    <row r="20" spans="1:5" ht="12.75">
      <c r="A20" s="30" t="s">
        <v>130</v>
      </c>
      <c r="B20" s="9" t="s">
        <v>117</v>
      </c>
      <c r="C20" s="6">
        <v>0.3</v>
      </c>
      <c r="D20" s="29">
        <v>124</v>
      </c>
      <c r="E20" s="16">
        <f t="shared" si="0"/>
        <v>37.199999999999996</v>
      </c>
    </row>
    <row r="21" spans="1:5" ht="12.75">
      <c r="A21" s="30" t="s">
        <v>131</v>
      </c>
      <c r="B21" s="9" t="s">
        <v>117</v>
      </c>
      <c r="C21" s="6">
        <v>0.3</v>
      </c>
      <c r="D21" s="29">
        <v>3</v>
      </c>
      <c r="E21" s="16">
        <f t="shared" si="0"/>
        <v>0.8999999999999999</v>
      </c>
    </row>
    <row r="22" spans="1:5" ht="12.75">
      <c r="A22" s="30" t="s">
        <v>132</v>
      </c>
      <c r="B22" s="9" t="s">
        <v>117</v>
      </c>
      <c r="C22" s="6">
        <v>0.1</v>
      </c>
      <c r="D22" s="29">
        <v>3.89</v>
      </c>
      <c r="E22" s="16">
        <f t="shared" si="0"/>
        <v>0.389</v>
      </c>
    </row>
    <row r="23" spans="1:5" ht="12.75">
      <c r="A23" s="30" t="s">
        <v>133</v>
      </c>
      <c r="B23" s="9" t="s">
        <v>117</v>
      </c>
      <c r="C23" s="6">
        <v>0.1</v>
      </c>
      <c r="D23" s="29">
        <v>2.05</v>
      </c>
      <c r="E23" s="16">
        <f t="shared" si="0"/>
        <v>0.205</v>
      </c>
    </row>
    <row r="24" spans="1:5" ht="12.75">
      <c r="A24" s="30" t="s">
        <v>134</v>
      </c>
      <c r="B24" s="9" t="s">
        <v>135</v>
      </c>
      <c r="C24" s="6">
        <v>0.1</v>
      </c>
      <c r="D24" s="29">
        <v>92.43</v>
      </c>
      <c r="E24" s="16">
        <f t="shared" si="0"/>
        <v>9.243</v>
      </c>
    </row>
    <row r="25" spans="1:5" ht="12.75">
      <c r="A25" s="30" t="s">
        <v>136</v>
      </c>
      <c r="B25" s="9" t="s">
        <v>117</v>
      </c>
      <c r="C25" s="6">
        <v>0.1</v>
      </c>
      <c r="D25" s="29">
        <v>55.94</v>
      </c>
      <c r="E25" s="16">
        <f t="shared" si="0"/>
        <v>5.594</v>
      </c>
    </row>
    <row r="26" spans="1:5" ht="12.75">
      <c r="A26" s="30" t="s">
        <v>137</v>
      </c>
      <c r="B26" s="9" t="s">
        <v>117</v>
      </c>
      <c r="C26" s="6">
        <v>0.1</v>
      </c>
      <c r="D26" s="29">
        <v>8.4</v>
      </c>
      <c r="E26" s="16">
        <f t="shared" si="0"/>
        <v>0.8400000000000001</v>
      </c>
    </row>
    <row r="27" spans="1:5" ht="12.75">
      <c r="A27" s="30" t="s">
        <v>138</v>
      </c>
      <c r="B27" s="9" t="s">
        <v>117</v>
      </c>
      <c r="C27" s="6">
        <v>0.1</v>
      </c>
      <c r="D27" s="29">
        <v>2.81</v>
      </c>
      <c r="E27" s="16">
        <f t="shared" si="0"/>
        <v>0.281</v>
      </c>
    </row>
    <row r="28" spans="1:5" ht="12.75">
      <c r="A28" s="30" t="s">
        <v>139</v>
      </c>
      <c r="B28" s="9" t="s">
        <v>135</v>
      </c>
      <c r="C28" s="6">
        <v>0.01</v>
      </c>
      <c r="D28" s="29">
        <v>224.94</v>
      </c>
      <c r="E28" s="16">
        <f t="shared" si="0"/>
        <v>2.2494</v>
      </c>
    </row>
    <row r="29" spans="1:5" ht="12.75">
      <c r="A29" s="30" t="s">
        <v>140</v>
      </c>
      <c r="B29" s="9" t="s">
        <v>117</v>
      </c>
      <c r="C29" s="6">
        <v>0.5</v>
      </c>
      <c r="D29" s="29">
        <v>2.2</v>
      </c>
      <c r="E29" s="16">
        <f t="shared" si="0"/>
        <v>1.1</v>
      </c>
    </row>
    <row r="30" spans="1:5" ht="12.75">
      <c r="A30" s="30" t="s">
        <v>141</v>
      </c>
      <c r="B30" s="9" t="s">
        <v>117</v>
      </c>
      <c r="C30" s="6">
        <v>0.5</v>
      </c>
      <c r="D30" s="29">
        <v>2.1</v>
      </c>
      <c r="E30" s="16">
        <f t="shared" si="0"/>
        <v>1.05</v>
      </c>
    </row>
    <row r="31" spans="1:5" ht="12.75">
      <c r="A31" s="30"/>
      <c r="B31" s="9"/>
      <c r="C31" s="6"/>
      <c r="D31" s="29"/>
      <c r="E31" s="16">
        <f t="shared" si="0"/>
        <v>0</v>
      </c>
    </row>
    <row r="32" spans="1:5" ht="12.75">
      <c r="A32" s="30"/>
      <c r="B32" s="9"/>
      <c r="C32" s="6"/>
      <c r="D32" s="29"/>
      <c r="E32" s="16">
        <f t="shared" si="0"/>
        <v>0</v>
      </c>
    </row>
    <row r="33" spans="1:5" ht="12.75">
      <c r="A33" s="30"/>
      <c r="B33" s="9"/>
      <c r="C33" s="6"/>
      <c r="D33" s="29"/>
      <c r="E33" s="16">
        <f t="shared" si="0"/>
        <v>0</v>
      </c>
    </row>
    <row r="34" spans="1:5" ht="12.75">
      <c r="A34" s="30"/>
      <c r="B34" s="9"/>
      <c r="C34" s="6"/>
      <c r="D34" s="29"/>
      <c r="E34" s="16">
        <f t="shared" si="0"/>
        <v>0</v>
      </c>
    </row>
    <row r="35" spans="1:5" ht="12.75">
      <c r="A35" s="30"/>
      <c r="B35" s="9"/>
      <c r="C35" s="6"/>
      <c r="D35" s="29"/>
      <c r="E35" s="16">
        <f t="shared" si="0"/>
        <v>0</v>
      </c>
    </row>
    <row r="36" spans="1:5" ht="12.75">
      <c r="A36" s="30"/>
      <c r="B36" s="9"/>
      <c r="C36" s="6"/>
      <c r="D36" s="29"/>
      <c r="E36" s="16">
        <f t="shared" si="0"/>
        <v>0</v>
      </c>
    </row>
    <row r="37" spans="1:5" ht="12.75">
      <c r="A37" s="30"/>
      <c r="B37" s="9"/>
      <c r="C37" s="6"/>
      <c r="D37" s="29"/>
      <c r="E37" s="16">
        <f t="shared" si="0"/>
        <v>0</v>
      </c>
    </row>
    <row r="38" spans="1:5" ht="12.75">
      <c r="A38" s="30"/>
      <c r="B38" s="9"/>
      <c r="C38" s="6"/>
      <c r="D38" s="29"/>
      <c r="E38" s="16">
        <f t="shared" si="0"/>
        <v>0</v>
      </c>
    </row>
    <row r="39" spans="1:5" ht="12.75">
      <c r="A39" s="30"/>
      <c r="B39" s="9"/>
      <c r="C39" s="6"/>
      <c r="D39" s="29"/>
      <c r="E39" s="16">
        <f t="shared" si="0"/>
        <v>0</v>
      </c>
    </row>
    <row r="40" spans="1:5" ht="12.75">
      <c r="A40" s="30"/>
      <c r="B40" s="9"/>
      <c r="C40" s="6"/>
      <c r="D40" s="29"/>
      <c r="E40" s="16">
        <f t="shared" si="0"/>
        <v>0</v>
      </c>
    </row>
    <row r="41" spans="1:5" ht="12.75">
      <c r="A41" s="30"/>
      <c r="B41" s="9"/>
      <c r="C41" s="6"/>
      <c r="D41" s="29"/>
      <c r="E41" s="16">
        <f t="shared" si="0"/>
        <v>0</v>
      </c>
    </row>
    <row r="42" spans="1:5" ht="12.75">
      <c r="A42" s="30"/>
      <c r="B42" s="9"/>
      <c r="C42" s="6"/>
      <c r="D42" s="29"/>
      <c r="E42" s="16">
        <f t="shared" si="0"/>
        <v>0</v>
      </c>
    </row>
    <row r="43" spans="1:5" ht="12.75">
      <c r="A43" s="30"/>
      <c r="B43" s="9"/>
      <c r="C43" s="6"/>
      <c r="D43" s="29"/>
      <c r="E43" s="16">
        <f t="shared" si="0"/>
        <v>0</v>
      </c>
    </row>
    <row r="44" spans="1:5" ht="12.75">
      <c r="A44" s="30"/>
      <c r="B44" s="9"/>
      <c r="C44" s="6"/>
      <c r="D44" s="29"/>
      <c r="E44" s="16">
        <f t="shared" si="0"/>
        <v>0</v>
      </c>
    </row>
    <row r="45" spans="1:5" ht="12.75">
      <c r="A45" s="30"/>
      <c r="B45" s="9"/>
      <c r="C45" s="6"/>
      <c r="D45" s="29"/>
      <c r="E45" s="16">
        <f t="shared" si="0"/>
        <v>0</v>
      </c>
    </row>
    <row r="46" spans="1:5" ht="12.75">
      <c r="A46" s="30"/>
      <c r="B46" s="9"/>
      <c r="C46" s="6"/>
      <c r="D46" s="29"/>
      <c r="E46" s="16">
        <f t="shared" si="0"/>
        <v>0</v>
      </c>
    </row>
    <row r="47" spans="1:5" ht="12.75">
      <c r="A47" s="30"/>
      <c r="B47" s="9"/>
      <c r="C47" s="6"/>
      <c r="D47" s="29"/>
      <c r="E47" s="16">
        <f t="shared" si="0"/>
        <v>0</v>
      </c>
    </row>
    <row r="48" spans="1:5" ht="12.75">
      <c r="A48" s="30"/>
      <c r="B48" s="9"/>
      <c r="C48" s="6"/>
      <c r="D48" s="29"/>
      <c r="E48" s="16">
        <f t="shared" si="0"/>
        <v>0</v>
      </c>
    </row>
    <row r="49" spans="1:5" ht="12.75">
      <c r="A49" s="30"/>
      <c r="B49" s="9"/>
      <c r="C49" s="6"/>
      <c r="D49" s="29"/>
      <c r="E49" s="16">
        <f t="shared" si="0"/>
        <v>0</v>
      </c>
    </row>
    <row r="50" spans="1:5" ht="12.75">
      <c r="A50" s="30"/>
      <c r="B50" s="9"/>
      <c r="C50" s="6"/>
      <c r="D50" s="29"/>
      <c r="E50" s="16">
        <f t="shared" si="0"/>
        <v>0</v>
      </c>
    </row>
    <row r="51" spans="1:5" ht="12.75">
      <c r="A51" s="30"/>
      <c r="B51" s="9"/>
      <c r="C51" s="6"/>
      <c r="D51" s="29"/>
      <c r="E51" s="16">
        <f t="shared" si="0"/>
        <v>0</v>
      </c>
    </row>
    <row r="52" spans="1:5" ht="12.75">
      <c r="A52" s="30"/>
      <c r="B52" s="9"/>
      <c r="C52" s="6"/>
      <c r="D52" s="29"/>
      <c r="E52" s="16">
        <f t="shared" si="0"/>
        <v>0</v>
      </c>
    </row>
    <row r="53" spans="1:5" ht="12.75">
      <c r="A53" s="30"/>
      <c r="B53" s="9"/>
      <c r="C53" s="6"/>
      <c r="D53" s="29"/>
      <c r="E53" s="16">
        <f t="shared" si="0"/>
        <v>0</v>
      </c>
    </row>
    <row r="54" spans="1:5" ht="12.75">
      <c r="A54" s="30"/>
      <c r="B54" s="9"/>
      <c r="C54" s="6"/>
      <c r="D54" s="29"/>
      <c r="E54" s="16"/>
    </row>
    <row r="55" spans="1:5" ht="12.75">
      <c r="A55" s="30"/>
      <c r="B55" s="9"/>
      <c r="C55" s="6"/>
      <c r="D55" s="29"/>
      <c r="E55" s="16"/>
    </row>
    <row r="56" spans="1:5" ht="12.75">
      <c r="A56" s="30"/>
      <c r="B56" s="9"/>
      <c r="C56" s="6"/>
      <c r="D56" s="29"/>
      <c r="E56" s="16"/>
    </row>
    <row r="57" spans="1:5" ht="12.75">
      <c r="A57" s="30"/>
      <c r="B57" s="9"/>
      <c r="C57" s="6"/>
      <c r="D57" s="29"/>
      <c r="E57" s="16"/>
    </row>
    <row r="58" spans="1:5" ht="12.75">
      <c r="A58" s="30"/>
      <c r="B58" s="9"/>
      <c r="C58" s="6"/>
      <c r="D58" s="29"/>
      <c r="E58" s="16"/>
    </row>
    <row r="59" spans="1:5" ht="12.75">
      <c r="A59" s="30"/>
      <c r="B59" s="9"/>
      <c r="C59" s="6"/>
      <c r="D59" s="29"/>
      <c r="E59" s="16"/>
    </row>
    <row r="60" spans="1:5" ht="12.75">
      <c r="A60" s="30"/>
      <c r="B60" s="9"/>
      <c r="C60" s="6"/>
      <c r="D60" s="29"/>
      <c r="E60" s="16"/>
    </row>
    <row r="61" spans="1:5" ht="12.75">
      <c r="A61" s="30"/>
      <c r="B61" s="9"/>
      <c r="C61" s="6"/>
      <c r="D61" s="29"/>
      <c r="E61" s="16"/>
    </row>
    <row r="62" spans="1:5" ht="12.75">
      <c r="A62" s="30"/>
      <c r="B62" s="9"/>
      <c r="C62" s="6"/>
      <c r="D62" s="29"/>
      <c r="E62" s="16"/>
    </row>
    <row r="63" spans="1:5" ht="12.75">
      <c r="A63" s="30"/>
      <c r="B63" s="9"/>
      <c r="C63" s="6"/>
      <c r="D63" s="29"/>
      <c r="E63" s="16"/>
    </row>
    <row r="64" spans="1:5" ht="12.75">
      <c r="A64" s="30"/>
      <c r="B64" s="9"/>
      <c r="C64" s="6"/>
      <c r="D64" s="29"/>
      <c r="E64" s="16"/>
    </row>
    <row r="65" spans="1:5" ht="12.75">
      <c r="A65" s="30"/>
      <c r="B65" s="9"/>
      <c r="C65" s="33"/>
      <c r="D65" s="29"/>
      <c r="E65" s="16">
        <f t="shared" si="0"/>
        <v>0</v>
      </c>
    </row>
    <row r="66" spans="1:5" ht="12.75">
      <c r="A66" s="89" t="s">
        <v>15</v>
      </c>
      <c r="B66" s="90"/>
      <c r="C66" s="90"/>
      <c r="D66" s="90"/>
      <c r="E66" s="15">
        <f>SUM(E16:E65)</f>
        <v>72.0864</v>
      </c>
    </row>
  </sheetData>
  <sheetProtection/>
  <mergeCells count="11">
    <mergeCell ref="A11:N11"/>
    <mergeCell ref="A66:D66"/>
    <mergeCell ref="A14:A15"/>
    <mergeCell ref="C14:C15"/>
    <mergeCell ref="D14:D15"/>
    <mergeCell ref="E14:E15"/>
    <mergeCell ref="B14:B15"/>
    <mergeCell ref="A1:E1"/>
    <mergeCell ref="A5:E5"/>
    <mergeCell ref="A3:E3"/>
    <mergeCell ref="A8:N8"/>
  </mergeCells>
  <printOptions/>
  <pageMargins left="0.1968503937007874" right="0.1968503937007874" top="0.984251968503937" bottom="0.984251968503937" header="0" footer="0"/>
  <pageSetup horizontalDpi="120" verticalDpi="12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showGridLines="0" showZeros="0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15.140625" style="0" customWidth="1"/>
    <col min="2" max="3" width="13.28125" style="0" customWidth="1"/>
    <col min="4" max="4" width="13.57421875" style="0" customWidth="1"/>
    <col min="5" max="5" width="6.00390625" style="0" customWidth="1"/>
    <col min="6" max="6" width="6.28125" style="0" customWidth="1"/>
    <col min="7" max="7" width="15.57421875" style="0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3" spans="1:8" ht="12.75">
      <c r="A3" s="88" t="s">
        <v>67</v>
      </c>
      <c r="B3" s="88"/>
      <c r="C3" s="88"/>
      <c r="D3" s="88"/>
      <c r="E3" s="88"/>
      <c r="F3" s="88"/>
      <c r="G3" s="88"/>
      <c r="H3" s="88"/>
    </row>
    <row r="5" spans="1:8" ht="12.75">
      <c r="A5" s="88" t="s">
        <v>78</v>
      </c>
      <c r="B5" s="88"/>
      <c r="C5" s="88"/>
      <c r="D5" s="88"/>
      <c r="E5" s="88"/>
      <c r="F5" s="88"/>
      <c r="G5" s="88"/>
      <c r="H5" s="88"/>
    </row>
    <row r="7" spans="1:14" ht="12.75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2.75">
      <c r="A8" s="91" t="s">
        <v>208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2.75">
      <c r="A10" s="56" t="s">
        <v>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2.75">
      <c r="A11" s="91" t="s">
        <v>210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ht="12.75">
      <c r="A12" t="s">
        <v>211</v>
      </c>
    </row>
    <row r="14" spans="1:8" ht="12.75">
      <c r="A14" s="107" t="s">
        <v>69</v>
      </c>
      <c r="B14" s="100" t="s">
        <v>70</v>
      </c>
      <c r="C14" s="107" t="s">
        <v>71</v>
      </c>
      <c r="D14" s="102" t="s">
        <v>72</v>
      </c>
      <c r="E14" s="100" t="s">
        <v>73</v>
      </c>
      <c r="F14" s="101"/>
      <c r="G14" s="102"/>
      <c r="H14" s="94" t="s">
        <v>77</v>
      </c>
    </row>
    <row r="15" spans="1:8" ht="12.75">
      <c r="A15" s="108"/>
      <c r="B15" s="110"/>
      <c r="C15" s="108"/>
      <c r="D15" s="111"/>
      <c r="E15" s="103"/>
      <c r="F15" s="104"/>
      <c r="G15" s="105"/>
      <c r="H15" s="106"/>
    </row>
    <row r="16" spans="1:8" ht="12.75">
      <c r="A16" s="109"/>
      <c r="B16" s="103"/>
      <c r="C16" s="109"/>
      <c r="D16" s="105"/>
      <c r="E16" s="2" t="s">
        <v>74</v>
      </c>
      <c r="F16" s="2" t="s">
        <v>75</v>
      </c>
      <c r="G16" s="2" t="s">
        <v>76</v>
      </c>
      <c r="H16" s="95"/>
    </row>
    <row r="17" spans="1:8" ht="12.75">
      <c r="A17" s="10" t="s">
        <v>142</v>
      </c>
      <c r="B17" s="10">
        <v>1</v>
      </c>
      <c r="C17" s="36">
        <v>3000</v>
      </c>
      <c r="D17" s="36">
        <f>+C17*B17</f>
        <v>3000</v>
      </c>
      <c r="E17" s="21" t="s">
        <v>143</v>
      </c>
      <c r="F17" s="23">
        <v>0.03</v>
      </c>
      <c r="G17" s="36">
        <f>+D17*F17</f>
        <v>90</v>
      </c>
      <c r="H17" s="12">
        <f>+G17/12</f>
        <v>7.5</v>
      </c>
    </row>
    <row r="18" spans="1:8" ht="12.75">
      <c r="A18" s="11"/>
      <c r="B18" s="11"/>
      <c r="C18" s="37"/>
      <c r="D18" s="38">
        <f>+C18*B18</f>
        <v>0</v>
      </c>
      <c r="E18" s="35"/>
      <c r="F18" s="24"/>
      <c r="G18" s="11">
        <f>+F18*D18</f>
        <v>0</v>
      </c>
      <c r="H18" s="13">
        <f>+G18/12</f>
        <v>0</v>
      </c>
    </row>
    <row r="19" spans="1:8" ht="12.75">
      <c r="A19" s="11"/>
      <c r="B19" s="11"/>
      <c r="C19" s="11"/>
      <c r="D19" s="11">
        <f aca="true" t="shared" si="0" ref="D19:D63">+C19*B19</f>
        <v>0</v>
      </c>
      <c r="E19" s="6"/>
      <c r="F19" s="24"/>
      <c r="G19" s="11">
        <f aca="true" t="shared" si="1" ref="G19:G64">+F19*D19</f>
        <v>0</v>
      </c>
      <c r="H19" s="13">
        <f aca="true" t="shared" si="2" ref="H19:H64">+G19/12</f>
        <v>0</v>
      </c>
    </row>
    <row r="20" spans="1:8" ht="12.75">
      <c r="A20" s="11"/>
      <c r="B20" s="11"/>
      <c r="C20" s="11"/>
      <c r="D20" s="11">
        <f t="shared" si="0"/>
        <v>0</v>
      </c>
      <c r="E20" s="6"/>
      <c r="F20" s="24"/>
      <c r="G20" s="11">
        <f t="shared" si="1"/>
        <v>0</v>
      </c>
      <c r="H20" s="13">
        <f t="shared" si="2"/>
        <v>0</v>
      </c>
    </row>
    <row r="21" spans="1:8" ht="12.75">
      <c r="A21" s="11"/>
      <c r="B21" s="11"/>
      <c r="C21" s="11"/>
      <c r="D21" s="11">
        <f t="shared" si="0"/>
        <v>0</v>
      </c>
      <c r="E21" s="6"/>
      <c r="F21" s="24"/>
      <c r="G21" s="11">
        <f t="shared" si="1"/>
        <v>0</v>
      </c>
      <c r="H21" s="13">
        <f t="shared" si="2"/>
        <v>0</v>
      </c>
    </row>
    <row r="22" spans="1:8" ht="12.75">
      <c r="A22" s="11"/>
      <c r="B22" s="11"/>
      <c r="C22" s="11"/>
      <c r="D22" s="11">
        <f t="shared" si="0"/>
        <v>0</v>
      </c>
      <c r="E22" s="6"/>
      <c r="F22" s="24"/>
      <c r="G22" s="11">
        <f t="shared" si="1"/>
        <v>0</v>
      </c>
      <c r="H22" s="13">
        <f t="shared" si="2"/>
        <v>0</v>
      </c>
    </row>
    <row r="23" spans="1:8" ht="12.75">
      <c r="A23" s="11"/>
      <c r="B23" s="11"/>
      <c r="C23" s="11"/>
      <c r="D23" s="11">
        <f t="shared" si="0"/>
        <v>0</v>
      </c>
      <c r="E23" s="6"/>
      <c r="F23" s="24"/>
      <c r="G23" s="11">
        <f t="shared" si="1"/>
        <v>0</v>
      </c>
      <c r="H23" s="13">
        <f t="shared" si="2"/>
        <v>0</v>
      </c>
    </row>
    <row r="24" spans="1:8" ht="12.75">
      <c r="A24" s="11"/>
      <c r="B24" s="11"/>
      <c r="C24" s="11"/>
      <c r="D24" s="11">
        <f t="shared" si="0"/>
        <v>0</v>
      </c>
      <c r="E24" s="6"/>
      <c r="F24" s="24"/>
      <c r="G24" s="11">
        <f t="shared" si="1"/>
        <v>0</v>
      </c>
      <c r="H24" s="13">
        <f t="shared" si="2"/>
        <v>0</v>
      </c>
    </row>
    <row r="25" spans="1:8" ht="12.75">
      <c r="A25" s="11"/>
      <c r="B25" s="11"/>
      <c r="C25" s="11"/>
      <c r="D25" s="11">
        <f t="shared" si="0"/>
        <v>0</v>
      </c>
      <c r="E25" s="6"/>
      <c r="F25" s="24"/>
      <c r="G25" s="11">
        <f t="shared" si="1"/>
        <v>0</v>
      </c>
      <c r="H25" s="13">
        <f t="shared" si="2"/>
        <v>0</v>
      </c>
    </row>
    <row r="26" spans="1:8" ht="12.75">
      <c r="A26" s="11"/>
      <c r="B26" s="11"/>
      <c r="C26" s="11"/>
      <c r="D26" s="11">
        <f t="shared" si="0"/>
        <v>0</v>
      </c>
      <c r="E26" s="6"/>
      <c r="F26" s="24"/>
      <c r="G26" s="11">
        <f t="shared" si="1"/>
        <v>0</v>
      </c>
      <c r="H26" s="13">
        <f t="shared" si="2"/>
        <v>0</v>
      </c>
    </row>
    <row r="27" spans="1:8" ht="12.75">
      <c r="A27" s="11"/>
      <c r="B27" s="11"/>
      <c r="C27" s="11"/>
      <c r="D27" s="11">
        <f t="shared" si="0"/>
        <v>0</v>
      </c>
      <c r="E27" s="6"/>
      <c r="F27" s="24"/>
      <c r="G27" s="11">
        <f t="shared" si="1"/>
        <v>0</v>
      </c>
      <c r="H27" s="13">
        <f t="shared" si="2"/>
        <v>0</v>
      </c>
    </row>
    <row r="28" spans="1:8" ht="12.75">
      <c r="A28" s="11"/>
      <c r="B28" s="11"/>
      <c r="C28" s="11"/>
      <c r="D28" s="11">
        <f t="shared" si="0"/>
        <v>0</v>
      </c>
      <c r="E28" s="6"/>
      <c r="F28" s="24"/>
      <c r="G28" s="11">
        <f t="shared" si="1"/>
        <v>0</v>
      </c>
      <c r="H28" s="13">
        <f t="shared" si="2"/>
        <v>0</v>
      </c>
    </row>
    <row r="29" spans="1:8" ht="12.75">
      <c r="A29" s="11"/>
      <c r="B29" s="11"/>
      <c r="C29" s="11"/>
      <c r="D29" s="11">
        <f t="shared" si="0"/>
        <v>0</v>
      </c>
      <c r="E29" s="6"/>
      <c r="F29" s="24"/>
      <c r="G29" s="11">
        <f t="shared" si="1"/>
        <v>0</v>
      </c>
      <c r="H29" s="13">
        <f t="shared" si="2"/>
        <v>0</v>
      </c>
    </row>
    <row r="30" spans="1:8" ht="12.75">
      <c r="A30" s="11"/>
      <c r="B30" s="11"/>
      <c r="C30" s="11"/>
      <c r="D30" s="11">
        <f t="shared" si="0"/>
        <v>0</v>
      </c>
      <c r="E30" s="6"/>
      <c r="F30" s="24"/>
      <c r="G30" s="11">
        <f t="shared" si="1"/>
        <v>0</v>
      </c>
      <c r="H30" s="13">
        <f t="shared" si="2"/>
        <v>0</v>
      </c>
    </row>
    <row r="31" spans="1:8" ht="12.75">
      <c r="A31" s="11"/>
      <c r="B31" s="11"/>
      <c r="C31" s="11"/>
      <c r="D31" s="11">
        <f t="shared" si="0"/>
        <v>0</v>
      </c>
      <c r="E31" s="6"/>
      <c r="F31" s="24"/>
      <c r="G31" s="11">
        <f t="shared" si="1"/>
        <v>0</v>
      </c>
      <c r="H31" s="13">
        <f t="shared" si="2"/>
        <v>0</v>
      </c>
    </row>
    <row r="32" spans="1:8" ht="12.75">
      <c r="A32" s="11"/>
      <c r="B32" s="11"/>
      <c r="C32" s="11"/>
      <c r="D32" s="11">
        <f t="shared" si="0"/>
        <v>0</v>
      </c>
      <c r="E32" s="6"/>
      <c r="F32" s="24"/>
      <c r="G32" s="11">
        <f t="shared" si="1"/>
        <v>0</v>
      </c>
      <c r="H32" s="13">
        <f t="shared" si="2"/>
        <v>0</v>
      </c>
    </row>
    <row r="33" spans="1:8" ht="12.75">
      <c r="A33" s="11"/>
      <c r="B33" s="11"/>
      <c r="C33" s="11"/>
      <c r="D33" s="11">
        <f t="shared" si="0"/>
        <v>0</v>
      </c>
      <c r="E33" s="6"/>
      <c r="F33" s="24"/>
      <c r="G33" s="11">
        <f t="shared" si="1"/>
        <v>0</v>
      </c>
      <c r="H33" s="13">
        <f t="shared" si="2"/>
        <v>0</v>
      </c>
    </row>
    <row r="34" spans="1:8" ht="12.75">
      <c r="A34" s="11"/>
      <c r="B34" s="11"/>
      <c r="C34" s="11"/>
      <c r="D34" s="11">
        <f t="shared" si="0"/>
        <v>0</v>
      </c>
      <c r="E34" s="6"/>
      <c r="F34" s="24"/>
      <c r="G34" s="11">
        <f t="shared" si="1"/>
        <v>0</v>
      </c>
      <c r="H34" s="13">
        <f t="shared" si="2"/>
        <v>0</v>
      </c>
    </row>
    <row r="35" spans="1:8" ht="12.75">
      <c r="A35" s="11"/>
      <c r="B35" s="11"/>
      <c r="C35" s="11"/>
      <c r="D35" s="11">
        <f t="shared" si="0"/>
        <v>0</v>
      </c>
      <c r="E35" s="6"/>
      <c r="F35" s="24"/>
      <c r="G35" s="11">
        <f t="shared" si="1"/>
        <v>0</v>
      </c>
      <c r="H35" s="13">
        <f t="shared" si="2"/>
        <v>0</v>
      </c>
    </row>
    <row r="36" spans="1:8" ht="12.75">
      <c r="A36" s="11"/>
      <c r="B36" s="11"/>
      <c r="C36" s="11"/>
      <c r="D36" s="11">
        <f t="shared" si="0"/>
        <v>0</v>
      </c>
      <c r="E36" s="6"/>
      <c r="F36" s="24"/>
      <c r="G36" s="11">
        <f t="shared" si="1"/>
        <v>0</v>
      </c>
      <c r="H36" s="13">
        <f t="shared" si="2"/>
        <v>0</v>
      </c>
    </row>
    <row r="37" spans="1:8" ht="12.75">
      <c r="A37" s="11"/>
      <c r="B37" s="11"/>
      <c r="C37" s="11"/>
      <c r="D37" s="11">
        <f t="shared" si="0"/>
        <v>0</v>
      </c>
      <c r="E37" s="6"/>
      <c r="F37" s="24"/>
      <c r="G37" s="11">
        <f t="shared" si="1"/>
        <v>0</v>
      </c>
      <c r="H37" s="13">
        <f t="shared" si="2"/>
        <v>0</v>
      </c>
    </row>
    <row r="38" spans="1:8" ht="12.75">
      <c r="A38" s="11"/>
      <c r="B38" s="11"/>
      <c r="C38" s="11"/>
      <c r="D38" s="11">
        <f t="shared" si="0"/>
        <v>0</v>
      </c>
      <c r="E38" s="6"/>
      <c r="F38" s="24"/>
      <c r="G38" s="11">
        <f t="shared" si="1"/>
        <v>0</v>
      </c>
      <c r="H38" s="13">
        <f t="shared" si="2"/>
        <v>0</v>
      </c>
    </row>
    <row r="39" spans="1:8" ht="12.75">
      <c r="A39" s="11"/>
      <c r="B39" s="11"/>
      <c r="C39" s="11"/>
      <c r="D39" s="11">
        <f t="shared" si="0"/>
        <v>0</v>
      </c>
      <c r="E39" s="6"/>
      <c r="F39" s="24"/>
      <c r="G39" s="11">
        <f t="shared" si="1"/>
        <v>0</v>
      </c>
      <c r="H39" s="13">
        <f t="shared" si="2"/>
        <v>0</v>
      </c>
    </row>
    <row r="40" spans="1:8" ht="12.75">
      <c r="A40" s="11"/>
      <c r="B40" s="11"/>
      <c r="C40" s="11"/>
      <c r="D40" s="11">
        <f t="shared" si="0"/>
        <v>0</v>
      </c>
      <c r="E40" s="6"/>
      <c r="F40" s="24"/>
      <c r="G40" s="11">
        <f t="shared" si="1"/>
        <v>0</v>
      </c>
      <c r="H40" s="13">
        <f t="shared" si="2"/>
        <v>0</v>
      </c>
    </row>
    <row r="41" spans="1:8" ht="12.75">
      <c r="A41" s="11"/>
      <c r="B41" s="11"/>
      <c r="C41" s="11"/>
      <c r="D41" s="11">
        <f t="shared" si="0"/>
        <v>0</v>
      </c>
      <c r="E41" s="6"/>
      <c r="F41" s="24"/>
      <c r="G41" s="11">
        <f t="shared" si="1"/>
        <v>0</v>
      </c>
      <c r="H41" s="13">
        <f t="shared" si="2"/>
        <v>0</v>
      </c>
    </row>
    <row r="42" spans="1:8" ht="12.75">
      <c r="A42" s="11"/>
      <c r="B42" s="11"/>
      <c r="C42" s="11"/>
      <c r="D42" s="11">
        <f t="shared" si="0"/>
        <v>0</v>
      </c>
      <c r="E42" s="6"/>
      <c r="F42" s="24"/>
      <c r="G42" s="11">
        <f t="shared" si="1"/>
        <v>0</v>
      </c>
      <c r="H42" s="13">
        <f t="shared" si="2"/>
        <v>0</v>
      </c>
    </row>
    <row r="43" spans="1:8" ht="12.75">
      <c r="A43" s="11"/>
      <c r="B43" s="11"/>
      <c r="C43" s="11"/>
      <c r="D43" s="11">
        <f t="shared" si="0"/>
        <v>0</v>
      </c>
      <c r="E43" s="6"/>
      <c r="F43" s="24"/>
      <c r="G43" s="11">
        <f t="shared" si="1"/>
        <v>0</v>
      </c>
      <c r="H43" s="13">
        <f t="shared" si="2"/>
        <v>0</v>
      </c>
    </row>
    <row r="44" spans="1:8" ht="12.75">
      <c r="A44" s="11"/>
      <c r="B44" s="11"/>
      <c r="C44" s="11"/>
      <c r="D44" s="11">
        <f t="shared" si="0"/>
        <v>0</v>
      </c>
      <c r="E44" s="6"/>
      <c r="F44" s="24"/>
      <c r="G44" s="11">
        <f t="shared" si="1"/>
        <v>0</v>
      </c>
      <c r="H44" s="13">
        <f t="shared" si="2"/>
        <v>0</v>
      </c>
    </row>
    <row r="45" spans="1:8" ht="12.75">
      <c r="A45" s="11"/>
      <c r="B45" s="11"/>
      <c r="C45" s="11"/>
      <c r="D45" s="11">
        <f t="shared" si="0"/>
        <v>0</v>
      </c>
      <c r="E45" s="6"/>
      <c r="F45" s="24"/>
      <c r="G45" s="11">
        <f t="shared" si="1"/>
        <v>0</v>
      </c>
      <c r="H45" s="13">
        <f t="shared" si="2"/>
        <v>0</v>
      </c>
    </row>
    <row r="46" spans="1:8" ht="12.75">
      <c r="A46" s="11"/>
      <c r="B46" s="11"/>
      <c r="C46" s="11"/>
      <c r="D46" s="11">
        <f t="shared" si="0"/>
        <v>0</v>
      </c>
      <c r="E46" s="6"/>
      <c r="F46" s="24"/>
      <c r="G46" s="11">
        <f t="shared" si="1"/>
        <v>0</v>
      </c>
      <c r="H46" s="13">
        <f t="shared" si="2"/>
        <v>0</v>
      </c>
    </row>
    <row r="47" spans="1:8" ht="12.75">
      <c r="A47" s="11"/>
      <c r="B47" s="11"/>
      <c r="C47" s="11"/>
      <c r="D47" s="11">
        <f t="shared" si="0"/>
        <v>0</v>
      </c>
      <c r="E47" s="6"/>
      <c r="F47" s="24"/>
      <c r="G47" s="11">
        <f t="shared" si="1"/>
        <v>0</v>
      </c>
      <c r="H47" s="13">
        <f t="shared" si="2"/>
        <v>0</v>
      </c>
    </row>
    <row r="48" spans="1:8" ht="12.75">
      <c r="A48" s="11"/>
      <c r="B48" s="11"/>
      <c r="C48" s="11"/>
      <c r="D48" s="11">
        <f t="shared" si="0"/>
        <v>0</v>
      </c>
      <c r="E48" s="6"/>
      <c r="F48" s="24"/>
      <c r="G48" s="11">
        <f t="shared" si="1"/>
        <v>0</v>
      </c>
      <c r="H48" s="13">
        <f t="shared" si="2"/>
        <v>0</v>
      </c>
    </row>
    <row r="49" spans="1:8" ht="12.75">
      <c r="A49" s="11"/>
      <c r="B49" s="11"/>
      <c r="C49" s="11"/>
      <c r="D49" s="11">
        <f t="shared" si="0"/>
        <v>0</v>
      </c>
      <c r="E49" s="6"/>
      <c r="F49" s="24"/>
      <c r="G49" s="11">
        <f t="shared" si="1"/>
        <v>0</v>
      </c>
      <c r="H49" s="13">
        <f t="shared" si="2"/>
        <v>0</v>
      </c>
    </row>
    <row r="50" spans="1:8" ht="12.75">
      <c r="A50" s="11"/>
      <c r="B50" s="11"/>
      <c r="C50" s="11"/>
      <c r="D50" s="11">
        <f t="shared" si="0"/>
        <v>0</v>
      </c>
      <c r="E50" s="6"/>
      <c r="F50" s="24"/>
      <c r="G50" s="11">
        <f t="shared" si="1"/>
        <v>0</v>
      </c>
      <c r="H50" s="13">
        <f t="shared" si="2"/>
        <v>0</v>
      </c>
    </row>
    <row r="51" spans="1:8" ht="12.75">
      <c r="A51" s="11"/>
      <c r="B51" s="11"/>
      <c r="C51" s="11"/>
      <c r="D51" s="11">
        <f t="shared" si="0"/>
        <v>0</v>
      </c>
      <c r="E51" s="6"/>
      <c r="F51" s="24"/>
      <c r="G51" s="11">
        <f t="shared" si="1"/>
        <v>0</v>
      </c>
      <c r="H51" s="13">
        <f t="shared" si="2"/>
        <v>0</v>
      </c>
    </row>
    <row r="52" spans="1:8" ht="12.75">
      <c r="A52" s="11"/>
      <c r="B52" s="11"/>
      <c r="C52" s="11"/>
      <c r="D52" s="11">
        <f t="shared" si="0"/>
        <v>0</v>
      </c>
      <c r="E52" s="6"/>
      <c r="F52" s="24"/>
      <c r="G52" s="11">
        <f t="shared" si="1"/>
        <v>0</v>
      </c>
      <c r="H52" s="13">
        <f t="shared" si="2"/>
        <v>0</v>
      </c>
    </row>
    <row r="53" spans="1:8" ht="12.75">
      <c r="A53" s="11"/>
      <c r="B53" s="11"/>
      <c r="C53" s="11"/>
      <c r="D53" s="11">
        <f t="shared" si="0"/>
        <v>0</v>
      </c>
      <c r="E53" s="6"/>
      <c r="F53" s="24"/>
      <c r="G53" s="11">
        <f t="shared" si="1"/>
        <v>0</v>
      </c>
      <c r="H53" s="13">
        <f t="shared" si="2"/>
        <v>0</v>
      </c>
    </row>
    <row r="54" spans="1:8" ht="12.75">
      <c r="A54" s="11"/>
      <c r="B54" s="11"/>
      <c r="C54" s="11"/>
      <c r="D54" s="11">
        <f t="shared" si="0"/>
        <v>0</v>
      </c>
      <c r="E54" s="6"/>
      <c r="F54" s="24"/>
      <c r="G54" s="11"/>
      <c r="H54" s="13"/>
    </row>
    <row r="55" spans="1:8" ht="12.75">
      <c r="A55" s="11"/>
      <c r="B55" s="11"/>
      <c r="C55" s="11"/>
      <c r="D55" s="11">
        <f t="shared" si="0"/>
        <v>0</v>
      </c>
      <c r="E55" s="6"/>
      <c r="F55" s="24"/>
      <c r="G55" s="11"/>
      <c r="H55" s="13"/>
    </row>
    <row r="56" spans="1:8" ht="12.75">
      <c r="A56" s="11"/>
      <c r="B56" s="11"/>
      <c r="C56" s="11"/>
      <c r="D56" s="11">
        <f t="shared" si="0"/>
        <v>0</v>
      </c>
      <c r="E56" s="6"/>
      <c r="F56" s="24"/>
      <c r="G56" s="11"/>
      <c r="H56" s="13"/>
    </row>
    <row r="57" spans="1:8" ht="12.75">
      <c r="A57" s="11"/>
      <c r="B57" s="11"/>
      <c r="C57" s="11"/>
      <c r="D57" s="11">
        <f t="shared" si="0"/>
        <v>0</v>
      </c>
      <c r="E57" s="6"/>
      <c r="F57" s="24"/>
      <c r="G57" s="11"/>
      <c r="H57" s="13"/>
    </row>
    <row r="58" spans="1:8" ht="12.75">
      <c r="A58" s="11"/>
      <c r="B58" s="11"/>
      <c r="C58" s="11"/>
      <c r="D58" s="11">
        <f t="shared" si="0"/>
        <v>0</v>
      </c>
      <c r="E58" s="6"/>
      <c r="F58" s="24"/>
      <c r="G58" s="11"/>
      <c r="H58" s="13"/>
    </row>
    <row r="59" spans="1:8" ht="12.75">
      <c r="A59" s="11"/>
      <c r="B59" s="11"/>
      <c r="C59" s="11"/>
      <c r="D59" s="11">
        <f t="shared" si="0"/>
        <v>0</v>
      </c>
      <c r="E59" s="6"/>
      <c r="F59" s="24"/>
      <c r="G59" s="11"/>
      <c r="H59" s="13"/>
    </row>
    <row r="60" spans="1:8" ht="12.75">
      <c r="A60" s="11"/>
      <c r="B60" s="11"/>
      <c r="C60" s="11"/>
      <c r="D60" s="11">
        <f t="shared" si="0"/>
        <v>0</v>
      </c>
      <c r="E60" s="6"/>
      <c r="F60" s="24"/>
      <c r="G60" s="11"/>
      <c r="H60" s="13"/>
    </row>
    <row r="61" spans="1:8" ht="12.75">
      <c r="A61" s="11"/>
      <c r="B61" s="11"/>
      <c r="C61" s="11"/>
      <c r="D61" s="11">
        <f t="shared" si="0"/>
        <v>0</v>
      </c>
      <c r="E61" s="6"/>
      <c r="F61" s="24"/>
      <c r="G61" s="11"/>
      <c r="H61" s="13"/>
    </row>
    <row r="62" spans="1:8" ht="12.75">
      <c r="A62" s="11"/>
      <c r="B62" s="11"/>
      <c r="C62" s="11"/>
      <c r="D62" s="11">
        <f t="shared" si="0"/>
        <v>0</v>
      </c>
      <c r="E62" s="6"/>
      <c r="F62" s="24"/>
      <c r="G62" s="11"/>
      <c r="H62" s="13"/>
    </row>
    <row r="63" spans="1:8" ht="12.75">
      <c r="A63" s="11"/>
      <c r="B63" s="11"/>
      <c r="C63" s="11"/>
      <c r="D63" s="11">
        <f t="shared" si="0"/>
        <v>0</v>
      </c>
      <c r="E63" s="6"/>
      <c r="F63" s="24"/>
      <c r="G63" s="11"/>
      <c r="H63" s="13"/>
    </row>
    <row r="64" spans="1:8" ht="12.75">
      <c r="A64" s="11"/>
      <c r="B64" s="11"/>
      <c r="C64" s="11"/>
      <c r="D64" s="11"/>
      <c r="E64" s="6"/>
      <c r="F64" s="24"/>
      <c r="G64" s="11">
        <f t="shared" si="1"/>
        <v>0</v>
      </c>
      <c r="H64" s="13">
        <f t="shared" si="2"/>
        <v>0</v>
      </c>
    </row>
    <row r="65" spans="1:8" ht="12.75">
      <c r="A65" s="89" t="s">
        <v>15</v>
      </c>
      <c r="B65" s="90"/>
      <c r="C65" s="90"/>
      <c r="D65" s="90"/>
      <c r="E65" s="90"/>
      <c r="F65" s="90"/>
      <c r="G65" s="99"/>
      <c r="H65" s="14">
        <f>SUM(H17:H64)</f>
        <v>7.5</v>
      </c>
    </row>
  </sheetData>
  <sheetProtection/>
  <mergeCells count="12">
    <mergeCell ref="A11:N11"/>
    <mergeCell ref="C14:C16"/>
    <mergeCell ref="D14:D16"/>
    <mergeCell ref="A1:H1"/>
    <mergeCell ref="A3:H3"/>
    <mergeCell ref="A5:H5"/>
    <mergeCell ref="A8:N8"/>
    <mergeCell ref="A65:G65"/>
    <mergeCell ref="E14:G15"/>
    <mergeCell ref="H14:H16"/>
    <mergeCell ref="A14:A16"/>
    <mergeCell ref="B14:B16"/>
  </mergeCells>
  <printOptions/>
  <pageMargins left="0.1968503937007874" right="0.1968503937007874" top="0.6299212598425197" bottom="0.5511811023622047" header="0" footer="0"/>
  <pageSetup horizontalDpi="120" verticalDpi="12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"/>
  <sheetViews>
    <sheetView showZeros="0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3.140625" style="0" customWidth="1"/>
    <col min="2" max="2" width="17.421875" style="0" customWidth="1"/>
    <col min="3" max="3" width="6.28125" style="0" customWidth="1"/>
    <col min="4" max="4" width="6.57421875" style="0" customWidth="1"/>
    <col min="5" max="5" width="17.140625" style="0" customWidth="1"/>
    <col min="6" max="6" width="6.8515625" style="0" customWidth="1"/>
    <col min="7" max="7" width="10.140625" style="0" customWidth="1"/>
    <col min="8" max="8" width="12.00390625" style="0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3" spans="1:8" ht="12.75">
      <c r="A3" s="88" t="s">
        <v>68</v>
      </c>
      <c r="B3" s="88"/>
      <c r="C3" s="88"/>
      <c r="D3" s="88"/>
      <c r="E3" s="88"/>
      <c r="F3" s="88"/>
      <c r="G3" s="88"/>
      <c r="H3" s="88"/>
    </row>
    <row r="5" spans="1:8" ht="12.75">
      <c r="A5" s="88" t="s">
        <v>79</v>
      </c>
      <c r="B5" s="88"/>
      <c r="C5" s="88"/>
      <c r="D5" s="88"/>
      <c r="E5" s="88"/>
      <c r="F5" s="88"/>
      <c r="G5" s="88"/>
      <c r="H5" s="88"/>
    </row>
    <row r="6" spans="1:8" ht="12.75">
      <c r="A6" s="88" t="s">
        <v>80</v>
      </c>
      <c r="B6" s="88"/>
      <c r="C6" s="88"/>
      <c r="D6" s="88"/>
      <c r="E6" s="88"/>
      <c r="F6" s="88"/>
      <c r="G6" s="88"/>
      <c r="H6" s="88"/>
    </row>
    <row r="7" spans="1:6" ht="12.75">
      <c r="A7" s="1"/>
      <c r="B7" s="1"/>
      <c r="C7" s="1"/>
      <c r="D7" s="1"/>
      <c r="E7" s="1"/>
      <c r="F7" s="1"/>
    </row>
    <row r="9" spans="1:14" ht="12.75">
      <c r="A9" s="56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2.75">
      <c r="A10" s="91" t="s">
        <v>208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2.75">
      <c r="A12" s="56" t="s">
        <v>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12.75">
      <c r="A13" s="91" t="s">
        <v>209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6" spans="1:8" ht="12.75" customHeight="1">
      <c r="A16" s="100" t="s">
        <v>52</v>
      </c>
      <c r="B16" s="107" t="s">
        <v>82</v>
      </c>
      <c r="C16" s="100" t="s">
        <v>73</v>
      </c>
      <c r="D16" s="101"/>
      <c r="E16" s="102"/>
      <c r="F16" s="100" t="s">
        <v>84</v>
      </c>
      <c r="G16" s="101"/>
      <c r="H16" s="102"/>
    </row>
    <row r="17" spans="1:8" ht="12.75">
      <c r="A17" s="110"/>
      <c r="B17" s="108"/>
      <c r="C17" s="103"/>
      <c r="D17" s="104"/>
      <c r="E17" s="105"/>
      <c r="F17" s="103"/>
      <c r="G17" s="104"/>
      <c r="H17" s="105"/>
    </row>
    <row r="18" spans="1:8" ht="12.75">
      <c r="A18" s="103"/>
      <c r="B18" s="109"/>
      <c r="C18" s="2" t="s">
        <v>74</v>
      </c>
      <c r="D18" s="2" t="s">
        <v>75</v>
      </c>
      <c r="E18" s="2" t="s">
        <v>76</v>
      </c>
      <c r="F18" s="2" t="s">
        <v>75</v>
      </c>
      <c r="G18" s="2" t="s">
        <v>81</v>
      </c>
      <c r="H18" s="2" t="s">
        <v>83</v>
      </c>
    </row>
    <row r="19" spans="1:8" ht="12.75">
      <c r="A19" s="28" t="s">
        <v>103</v>
      </c>
      <c r="B19" s="19">
        <v>54600.78</v>
      </c>
      <c r="C19" s="21" t="s">
        <v>143</v>
      </c>
      <c r="D19" s="17">
        <v>0.03</v>
      </c>
      <c r="E19" s="12">
        <f aca="true" t="shared" si="0" ref="E19:E43">+B19*D19</f>
        <v>1638.0233999999998</v>
      </c>
      <c r="F19" s="17">
        <v>0.03</v>
      </c>
      <c r="G19" s="12">
        <f aca="true" t="shared" si="1" ref="G19:G26">+F19*E19</f>
        <v>49.14070199999999</v>
      </c>
      <c r="H19" s="12">
        <f aca="true" t="shared" si="2" ref="H19:H26">+G19/12</f>
        <v>4.0950584999999995</v>
      </c>
    </row>
    <row r="20" spans="1:8" ht="12.75">
      <c r="A20" s="30" t="s">
        <v>144</v>
      </c>
      <c r="B20" s="13">
        <v>358.38</v>
      </c>
      <c r="C20" s="35" t="s">
        <v>143</v>
      </c>
      <c r="D20" s="18">
        <v>0.03</v>
      </c>
      <c r="E20" s="13">
        <f t="shared" si="0"/>
        <v>10.7514</v>
      </c>
      <c r="F20" s="18">
        <v>0.1</v>
      </c>
      <c r="G20" s="13">
        <f t="shared" si="1"/>
        <v>1.07514</v>
      </c>
      <c r="H20" s="13">
        <f t="shared" si="2"/>
        <v>0.089595</v>
      </c>
    </row>
    <row r="21" spans="1:8" ht="12.75">
      <c r="A21" s="30" t="s">
        <v>145</v>
      </c>
      <c r="B21" s="20">
        <v>246.55</v>
      </c>
      <c r="C21" s="6" t="s">
        <v>143</v>
      </c>
      <c r="D21" s="18">
        <v>0.03</v>
      </c>
      <c r="E21" s="13">
        <f t="shared" si="0"/>
        <v>7.3965</v>
      </c>
      <c r="F21" s="18">
        <v>0.1</v>
      </c>
      <c r="G21" s="13">
        <f t="shared" si="1"/>
        <v>0.73965</v>
      </c>
      <c r="H21" s="13">
        <f t="shared" si="2"/>
        <v>0.061637500000000005</v>
      </c>
    </row>
    <row r="22" spans="1:8" ht="12.75">
      <c r="A22" s="30" t="s">
        <v>146</v>
      </c>
      <c r="B22" s="20">
        <v>3587.78</v>
      </c>
      <c r="C22" s="6" t="s">
        <v>143</v>
      </c>
      <c r="D22" s="18">
        <v>0.03</v>
      </c>
      <c r="E22" s="13">
        <f t="shared" si="0"/>
        <v>107.63340000000001</v>
      </c>
      <c r="F22" s="18">
        <v>0.25</v>
      </c>
      <c r="G22" s="13">
        <f t="shared" si="1"/>
        <v>26.908350000000002</v>
      </c>
      <c r="H22" s="13">
        <f t="shared" si="2"/>
        <v>2.2423625</v>
      </c>
    </row>
    <row r="23" spans="1:8" ht="12.75">
      <c r="A23" s="30" t="s">
        <v>147</v>
      </c>
      <c r="B23" s="20">
        <v>568.28</v>
      </c>
      <c r="C23" s="6" t="s">
        <v>143</v>
      </c>
      <c r="D23" s="18">
        <v>0.03</v>
      </c>
      <c r="E23" s="13">
        <f t="shared" si="0"/>
        <v>17.048399999999997</v>
      </c>
      <c r="F23" s="18">
        <v>0.1</v>
      </c>
      <c r="G23" s="13">
        <f t="shared" si="1"/>
        <v>1.70484</v>
      </c>
      <c r="H23" s="13">
        <f t="shared" si="2"/>
        <v>0.14207</v>
      </c>
    </row>
    <row r="24" spans="1:8" ht="12.75">
      <c r="A24" s="30" t="s">
        <v>148</v>
      </c>
      <c r="B24" s="20">
        <v>195.4</v>
      </c>
      <c r="C24" s="6" t="s">
        <v>143</v>
      </c>
      <c r="D24" s="18">
        <v>0.03</v>
      </c>
      <c r="E24" s="13">
        <f t="shared" si="0"/>
        <v>5.862</v>
      </c>
      <c r="F24" s="18">
        <v>0.25</v>
      </c>
      <c r="G24" s="13">
        <f t="shared" si="1"/>
        <v>1.4655</v>
      </c>
      <c r="H24" s="13">
        <f t="shared" si="2"/>
        <v>0.122125</v>
      </c>
    </row>
    <row r="25" spans="1:8" ht="12.75">
      <c r="A25" s="30" t="s">
        <v>149</v>
      </c>
      <c r="B25" s="20">
        <v>967.61</v>
      </c>
      <c r="C25" s="6" t="s">
        <v>143</v>
      </c>
      <c r="D25" s="18">
        <v>0.03</v>
      </c>
      <c r="E25" s="13">
        <f t="shared" si="0"/>
        <v>29.028299999999998</v>
      </c>
      <c r="F25" s="18">
        <v>0.1</v>
      </c>
      <c r="G25" s="13">
        <f t="shared" si="1"/>
        <v>2.90283</v>
      </c>
      <c r="H25" s="13">
        <f t="shared" si="2"/>
        <v>0.2419025</v>
      </c>
    </row>
    <row r="26" spans="1:8" ht="12.75">
      <c r="A26" s="30" t="s">
        <v>150</v>
      </c>
      <c r="B26" s="20">
        <v>5738.67</v>
      </c>
      <c r="C26" s="6" t="s">
        <v>143</v>
      </c>
      <c r="D26" s="18">
        <v>0.03</v>
      </c>
      <c r="E26" s="13">
        <f t="shared" si="0"/>
        <v>172.1601</v>
      </c>
      <c r="F26" s="18">
        <v>0.25</v>
      </c>
      <c r="G26" s="13">
        <f t="shared" si="1"/>
        <v>43.040025</v>
      </c>
      <c r="H26" s="13">
        <f t="shared" si="2"/>
        <v>3.58666875</v>
      </c>
    </row>
    <row r="27" spans="1:8" ht="12.75">
      <c r="A27" s="30" t="s">
        <v>151</v>
      </c>
      <c r="B27" s="20">
        <v>680.27</v>
      </c>
      <c r="C27" s="6" t="s">
        <v>143</v>
      </c>
      <c r="D27" s="18">
        <v>0.03</v>
      </c>
      <c r="E27" s="13">
        <f t="shared" si="0"/>
        <v>20.408099999999997</v>
      </c>
      <c r="F27" s="18">
        <v>0.25</v>
      </c>
      <c r="G27" s="13">
        <f aca="true" t="shared" si="3" ref="G27:G61">+F27*E27</f>
        <v>5.102024999999999</v>
      </c>
      <c r="H27" s="13">
        <f aca="true" t="shared" si="4" ref="H27:H61">+G27/12</f>
        <v>0.42516874999999993</v>
      </c>
    </row>
    <row r="28" spans="1:8" ht="12.75">
      <c r="A28" s="30" t="s">
        <v>152</v>
      </c>
      <c r="B28" s="20">
        <v>1893.53</v>
      </c>
      <c r="C28" s="6" t="s">
        <v>143</v>
      </c>
      <c r="D28" s="18">
        <v>0.03</v>
      </c>
      <c r="E28" s="13">
        <f t="shared" si="0"/>
        <v>56.805899999999994</v>
      </c>
      <c r="F28" s="18">
        <v>0.25</v>
      </c>
      <c r="G28" s="13">
        <f t="shared" si="3"/>
        <v>14.201474999999999</v>
      </c>
      <c r="H28" s="13">
        <f t="shared" si="4"/>
        <v>1.1834562499999999</v>
      </c>
    </row>
    <row r="29" spans="1:8" ht="12.75">
      <c r="A29" s="30" t="s">
        <v>153</v>
      </c>
      <c r="B29" s="20">
        <v>1766.44</v>
      </c>
      <c r="C29" s="6" t="s">
        <v>143</v>
      </c>
      <c r="D29" s="18">
        <v>0.03</v>
      </c>
      <c r="E29" s="13">
        <f t="shared" si="0"/>
        <v>52.9932</v>
      </c>
      <c r="F29" s="18">
        <v>0.25</v>
      </c>
      <c r="G29" s="13">
        <f t="shared" si="3"/>
        <v>13.2483</v>
      </c>
      <c r="H29" s="13">
        <f t="shared" si="4"/>
        <v>1.104025</v>
      </c>
    </row>
    <row r="30" spans="1:8" ht="12.75">
      <c r="A30" s="30" t="s">
        <v>154</v>
      </c>
      <c r="B30" s="20">
        <v>277.37</v>
      </c>
      <c r="C30" s="6" t="s">
        <v>143</v>
      </c>
      <c r="D30" s="18">
        <v>0.03</v>
      </c>
      <c r="E30" s="13">
        <f t="shared" si="0"/>
        <v>8.3211</v>
      </c>
      <c r="F30" s="18">
        <v>0.1</v>
      </c>
      <c r="G30" s="13">
        <f t="shared" si="3"/>
        <v>0.83211</v>
      </c>
      <c r="H30" s="13">
        <f t="shared" si="4"/>
        <v>0.0693425</v>
      </c>
    </row>
    <row r="31" spans="1:8" ht="12.75">
      <c r="A31" s="30" t="s">
        <v>155</v>
      </c>
      <c r="B31" s="20">
        <v>325.68</v>
      </c>
      <c r="C31" s="6" t="s">
        <v>143</v>
      </c>
      <c r="D31" s="18">
        <v>0.03</v>
      </c>
      <c r="E31" s="13">
        <f t="shared" si="0"/>
        <v>9.7704</v>
      </c>
      <c r="F31" s="18">
        <v>0.1</v>
      </c>
      <c r="G31" s="13">
        <f t="shared" si="3"/>
        <v>0.9770400000000001</v>
      </c>
      <c r="H31" s="13">
        <f t="shared" si="4"/>
        <v>0.08142</v>
      </c>
    </row>
    <row r="32" spans="1:8" ht="12.75">
      <c r="A32" s="30" t="s">
        <v>156</v>
      </c>
      <c r="B32" s="20">
        <v>184.92</v>
      </c>
      <c r="C32" s="6" t="s">
        <v>143</v>
      </c>
      <c r="D32" s="18">
        <v>0.03</v>
      </c>
      <c r="E32" s="13">
        <f t="shared" si="0"/>
        <v>5.547599999999999</v>
      </c>
      <c r="F32" s="18">
        <v>0.1</v>
      </c>
      <c r="G32" s="13">
        <f t="shared" si="3"/>
        <v>0.5547599999999999</v>
      </c>
      <c r="H32" s="13">
        <f t="shared" si="4"/>
        <v>0.04622999999999999</v>
      </c>
    </row>
    <row r="33" spans="1:8" ht="12.75">
      <c r="A33" s="30" t="s">
        <v>157</v>
      </c>
      <c r="B33" s="20">
        <v>276.38</v>
      </c>
      <c r="C33" s="6" t="s">
        <v>143</v>
      </c>
      <c r="D33" s="18">
        <v>0.03</v>
      </c>
      <c r="E33" s="13">
        <f t="shared" si="0"/>
        <v>8.2914</v>
      </c>
      <c r="F33" s="18">
        <v>0.1</v>
      </c>
      <c r="G33" s="13">
        <f t="shared" si="3"/>
        <v>0.82914</v>
      </c>
      <c r="H33" s="13">
        <f t="shared" si="4"/>
        <v>0.069095</v>
      </c>
    </row>
    <row r="34" spans="1:8" ht="12.75">
      <c r="A34" s="30" t="s">
        <v>158</v>
      </c>
      <c r="B34" s="20">
        <v>36.28</v>
      </c>
      <c r="C34" s="6" t="s">
        <v>143</v>
      </c>
      <c r="D34" s="18">
        <v>0.03</v>
      </c>
      <c r="E34" s="13">
        <f t="shared" si="0"/>
        <v>1.0884</v>
      </c>
      <c r="F34" s="18">
        <v>0.25</v>
      </c>
      <c r="G34" s="13">
        <f t="shared" si="3"/>
        <v>0.2721</v>
      </c>
      <c r="H34" s="13">
        <f t="shared" si="4"/>
        <v>0.022675</v>
      </c>
    </row>
    <row r="35" spans="1:8" ht="12.75">
      <c r="A35" s="30" t="s">
        <v>159</v>
      </c>
      <c r="B35" s="20">
        <v>107.96</v>
      </c>
      <c r="C35" s="6" t="s">
        <v>143</v>
      </c>
      <c r="D35" s="18">
        <v>0.03</v>
      </c>
      <c r="E35" s="13">
        <f t="shared" si="0"/>
        <v>3.2388</v>
      </c>
      <c r="F35" s="18">
        <v>0.1</v>
      </c>
      <c r="G35" s="13">
        <f t="shared" si="3"/>
        <v>0.32388</v>
      </c>
      <c r="H35" s="13">
        <f t="shared" si="4"/>
        <v>0.02699</v>
      </c>
    </row>
    <row r="36" spans="1:8" ht="12.75">
      <c r="A36" s="30" t="s">
        <v>160</v>
      </c>
      <c r="B36" s="20">
        <v>55.48</v>
      </c>
      <c r="C36" s="6" t="s">
        <v>143</v>
      </c>
      <c r="D36" s="18">
        <v>0.03</v>
      </c>
      <c r="E36" s="13">
        <f t="shared" si="0"/>
        <v>1.6643999999999999</v>
      </c>
      <c r="F36" s="18">
        <v>0.1</v>
      </c>
      <c r="G36" s="13">
        <f t="shared" si="3"/>
        <v>0.16644</v>
      </c>
      <c r="H36" s="13">
        <f t="shared" si="4"/>
        <v>0.01387</v>
      </c>
    </row>
    <row r="37" spans="1:8" ht="12.75">
      <c r="A37" s="30" t="s">
        <v>161</v>
      </c>
      <c r="B37" s="20">
        <v>56.2</v>
      </c>
      <c r="C37" s="6" t="s">
        <v>143</v>
      </c>
      <c r="D37" s="18">
        <v>0.03</v>
      </c>
      <c r="E37" s="13">
        <f t="shared" si="0"/>
        <v>1.686</v>
      </c>
      <c r="F37" s="18">
        <v>0.1</v>
      </c>
      <c r="G37" s="13">
        <f t="shared" si="3"/>
        <v>0.1686</v>
      </c>
      <c r="H37" s="13">
        <f t="shared" si="4"/>
        <v>0.01405</v>
      </c>
    </row>
    <row r="38" spans="1:8" ht="12.75">
      <c r="A38" s="30" t="s">
        <v>162</v>
      </c>
      <c r="B38" s="20">
        <v>43.15</v>
      </c>
      <c r="C38" s="6" t="s">
        <v>143</v>
      </c>
      <c r="D38" s="18">
        <v>0.03</v>
      </c>
      <c r="E38" s="13">
        <f t="shared" si="0"/>
        <v>1.2945</v>
      </c>
      <c r="F38" s="18">
        <v>0.1</v>
      </c>
      <c r="G38" s="13">
        <f t="shared" si="3"/>
        <v>0.12945</v>
      </c>
      <c r="H38" s="13">
        <f t="shared" si="4"/>
        <v>0.0107875</v>
      </c>
    </row>
    <row r="39" spans="1:8" ht="12.75">
      <c r="A39" s="30" t="s">
        <v>163</v>
      </c>
      <c r="B39" s="20">
        <v>69.25</v>
      </c>
      <c r="C39" s="6" t="s">
        <v>143</v>
      </c>
      <c r="D39" s="18">
        <v>0.03</v>
      </c>
      <c r="E39" s="13">
        <f t="shared" si="0"/>
        <v>2.0775</v>
      </c>
      <c r="F39" s="18">
        <v>0.1</v>
      </c>
      <c r="G39" s="13">
        <f t="shared" si="3"/>
        <v>0.20775000000000002</v>
      </c>
      <c r="H39" s="13">
        <f t="shared" si="4"/>
        <v>0.0173125</v>
      </c>
    </row>
    <row r="40" spans="1:8" ht="12.75">
      <c r="A40" s="30" t="s">
        <v>164</v>
      </c>
      <c r="B40" s="20">
        <v>303.04</v>
      </c>
      <c r="C40" s="6" t="s">
        <v>143</v>
      </c>
      <c r="D40" s="18">
        <v>0.03</v>
      </c>
      <c r="E40" s="13">
        <f t="shared" si="0"/>
        <v>9.0912</v>
      </c>
      <c r="F40" s="18">
        <v>0.1</v>
      </c>
      <c r="G40" s="13">
        <f t="shared" si="3"/>
        <v>0.9091200000000002</v>
      </c>
      <c r="H40" s="13">
        <f t="shared" si="4"/>
        <v>0.07576000000000001</v>
      </c>
    </row>
    <row r="41" spans="1:8" ht="12.75">
      <c r="A41" s="30" t="s">
        <v>165</v>
      </c>
      <c r="B41" s="20">
        <v>462.29</v>
      </c>
      <c r="C41" s="6" t="s">
        <v>143</v>
      </c>
      <c r="D41" s="18">
        <v>0.03</v>
      </c>
      <c r="E41" s="13">
        <f t="shared" si="0"/>
        <v>13.8687</v>
      </c>
      <c r="F41" s="18">
        <v>0.1</v>
      </c>
      <c r="G41" s="13">
        <f t="shared" si="3"/>
        <v>1.38687</v>
      </c>
      <c r="H41" s="13">
        <f t="shared" si="4"/>
        <v>0.11557250000000001</v>
      </c>
    </row>
    <row r="42" spans="1:8" ht="12.75">
      <c r="A42" s="30" t="s">
        <v>166</v>
      </c>
      <c r="B42" s="20">
        <v>35.22</v>
      </c>
      <c r="C42" s="6" t="s">
        <v>143</v>
      </c>
      <c r="D42" s="18">
        <v>0.03</v>
      </c>
      <c r="E42" s="13">
        <f t="shared" si="0"/>
        <v>1.0566</v>
      </c>
      <c r="F42" s="18">
        <v>0.1</v>
      </c>
      <c r="G42" s="13">
        <f t="shared" si="3"/>
        <v>0.10566</v>
      </c>
      <c r="H42" s="13">
        <f t="shared" si="4"/>
        <v>0.008805</v>
      </c>
    </row>
    <row r="43" spans="1:8" ht="12.75">
      <c r="A43" s="30" t="s">
        <v>167</v>
      </c>
      <c r="B43" s="20">
        <v>573.32</v>
      </c>
      <c r="C43" s="6" t="s">
        <v>143</v>
      </c>
      <c r="D43" s="18">
        <v>0.03</v>
      </c>
      <c r="E43" s="13">
        <f t="shared" si="0"/>
        <v>17.1996</v>
      </c>
      <c r="F43" s="18">
        <v>0.1</v>
      </c>
      <c r="G43" s="13">
        <f t="shared" si="3"/>
        <v>1.7199600000000002</v>
      </c>
      <c r="H43" s="13">
        <f t="shared" si="4"/>
        <v>0.14333</v>
      </c>
    </row>
    <row r="44" spans="1:8" ht="12.75">
      <c r="A44" s="30"/>
      <c r="B44" s="20"/>
      <c r="C44" s="6"/>
      <c r="D44" s="18"/>
      <c r="E44" s="13">
        <f aca="true" t="shared" si="5" ref="E44:E61">+B44*D44</f>
        <v>0</v>
      </c>
      <c r="F44" s="18"/>
      <c r="G44" s="13">
        <f t="shared" si="3"/>
        <v>0</v>
      </c>
      <c r="H44" s="13">
        <f t="shared" si="4"/>
        <v>0</v>
      </c>
    </row>
    <row r="45" spans="1:8" ht="12.75">
      <c r="A45" s="30"/>
      <c r="B45" s="20"/>
      <c r="C45" s="6"/>
      <c r="D45" s="18"/>
      <c r="E45" s="13">
        <f t="shared" si="5"/>
        <v>0</v>
      </c>
      <c r="F45" s="18"/>
      <c r="G45" s="13">
        <f t="shared" si="3"/>
        <v>0</v>
      </c>
      <c r="H45" s="13">
        <f t="shared" si="4"/>
        <v>0</v>
      </c>
    </row>
    <row r="46" spans="1:8" ht="12.75">
      <c r="A46" s="30"/>
      <c r="B46" s="20"/>
      <c r="C46" s="6"/>
      <c r="D46" s="18"/>
      <c r="E46" s="13">
        <f t="shared" si="5"/>
        <v>0</v>
      </c>
      <c r="F46" s="18"/>
      <c r="G46" s="13">
        <f t="shared" si="3"/>
        <v>0</v>
      </c>
      <c r="H46" s="13">
        <f t="shared" si="4"/>
        <v>0</v>
      </c>
    </row>
    <row r="47" spans="1:8" ht="12.75">
      <c r="A47" s="30"/>
      <c r="B47" s="20"/>
      <c r="C47" s="6"/>
      <c r="D47" s="18"/>
      <c r="E47" s="13">
        <f t="shared" si="5"/>
        <v>0</v>
      </c>
      <c r="F47" s="18"/>
      <c r="G47" s="13">
        <f t="shared" si="3"/>
        <v>0</v>
      </c>
      <c r="H47" s="13">
        <f t="shared" si="4"/>
        <v>0</v>
      </c>
    </row>
    <row r="48" spans="1:8" ht="12.75">
      <c r="A48" s="30"/>
      <c r="B48" s="20"/>
      <c r="C48" s="6"/>
      <c r="D48" s="18"/>
      <c r="E48" s="13">
        <f t="shared" si="5"/>
        <v>0</v>
      </c>
      <c r="F48" s="18"/>
      <c r="G48" s="13">
        <f t="shared" si="3"/>
        <v>0</v>
      </c>
      <c r="H48" s="13">
        <f t="shared" si="4"/>
        <v>0</v>
      </c>
    </row>
    <row r="49" spans="1:8" ht="12.75">
      <c r="A49" s="30"/>
      <c r="B49" s="20"/>
      <c r="C49" s="6"/>
      <c r="D49" s="18"/>
      <c r="E49" s="13">
        <f t="shared" si="5"/>
        <v>0</v>
      </c>
      <c r="F49" s="18"/>
      <c r="G49" s="13">
        <f t="shared" si="3"/>
        <v>0</v>
      </c>
      <c r="H49" s="13">
        <f t="shared" si="4"/>
        <v>0</v>
      </c>
    </row>
    <row r="50" spans="1:8" ht="12.75">
      <c r="A50" s="30"/>
      <c r="B50" s="20"/>
      <c r="C50" s="6"/>
      <c r="D50" s="18"/>
      <c r="E50" s="13">
        <f t="shared" si="5"/>
        <v>0</v>
      </c>
      <c r="F50" s="18"/>
      <c r="G50" s="13">
        <f t="shared" si="3"/>
        <v>0</v>
      </c>
      <c r="H50" s="13">
        <f t="shared" si="4"/>
        <v>0</v>
      </c>
    </row>
    <row r="51" spans="1:8" ht="12.75">
      <c r="A51" s="30"/>
      <c r="B51" s="20"/>
      <c r="C51" s="6"/>
      <c r="D51" s="18"/>
      <c r="E51" s="13">
        <f t="shared" si="5"/>
        <v>0</v>
      </c>
      <c r="F51" s="18"/>
      <c r="G51" s="13">
        <f t="shared" si="3"/>
        <v>0</v>
      </c>
      <c r="H51" s="13">
        <f t="shared" si="4"/>
        <v>0</v>
      </c>
    </row>
    <row r="52" spans="1:8" ht="12.75">
      <c r="A52" s="30"/>
      <c r="B52" s="20"/>
      <c r="C52" s="6"/>
      <c r="D52" s="18"/>
      <c r="E52" s="13">
        <f t="shared" si="5"/>
        <v>0</v>
      </c>
      <c r="F52" s="18"/>
      <c r="G52" s="13">
        <f t="shared" si="3"/>
        <v>0</v>
      </c>
      <c r="H52" s="13">
        <f t="shared" si="4"/>
        <v>0</v>
      </c>
    </row>
    <row r="53" spans="1:8" ht="12.75">
      <c r="A53" s="30"/>
      <c r="B53" s="20"/>
      <c r="C53" s="6"/>
      <c r="D53" s="18"/>
      <c r="E53" s="13">
        <f t="shared" si="5"/>
        <v>0</v>
      </c>
      <c r="F53" s="18"/>
      <c r="G53" s="13">
        <f t="shared" si="3"/>
        <v>0</v>
      </c>
      <c r="H53" s="13">
        <f t="shared" si="4"/>
        <v>0</v>
      </c>
    </row>
    <row r="54" spans="1:8" ht="12.75">
      <c r="A54" s="30"/>
      <c r="B54" s="20"/>
      <c r="C54" s="6"/>
      <c r="D54" s="18"/>
      <c r="E54" s="13">
        <f t="shared" si="5"/>
        <v>0</v>
      </c>
      <c r="F54" s="18"/>
      <c r="G54" s="13">
        <f t="shared" si="3"/>
        <v>0</v>
      </c>
      <c r="H54" s="13">
        <f t="shared" si="4"/>
        <v>0</v>
      </c>
    </row>
    <row r="55" spans="1:8" ht="12.75">
      <c r="A55" s="30"/>
      <c r="B55" s="20"/>
      <c r="C55" s="6"/>
      <c r="D55" s="18"/>
      <c r="E55" s="13">
        <f t="shared" si="5"/>
        <v>0</v>
      </c>
      <c r="F55" s="18"/>
      <c r="G55" s="13">
        <f t="shared" si="3"/>
        <v>0</v>
      </c>
      <c r="H55" s="13">
        <f t="shared" si="4"/>
        <v>0</v>
      </c>
    </row>
    <row r="56" spans="1:8" ht="12.75">
      <c r="A56" s="30"/>
      <c r="B56" s="20"/>
      <c r="C56" s="6"/>
      <c r="D56" s="18"/>
      <c r="E56" s="13">
        <f t="shared" si="5"/>
        <v>0</v>
      </c>
      <c r="F56" s="18"/>
      <c r="G56" s="13">
        <f t="shared" si="3"/>
        <v>0</v>
      </c>
      <c r="H56" s="13">
        <f t="shared" si="4"/>
        <v>0</v>
      </c>
    </row>
    <row r="57" spans="1:8" ht="12.75">
      <c r="A57" s="30"/>
      <c r="B57" s="20"/>
      <c r="C57" s="6"/>
      <c r="D57" s="18"/>
      <c r="E57" s="13">
        <f t="shared" si="5"/>
        <v>0</v>
      </c>
      <c r="F57" s="18"/>
      <c r="G57" s="13">
        <f t="shared" si="3"/>
        <v>0</v>
      </c>
      <c r="H57" s="13">
        <f t="shared" si="4"/>
        <v>0</v>
      </c>
    </row>
    <row r="58" spans="1:8" ht="12.75">
      <c r="A58" s="30"/>
      <c r="B58" s="20"/>
      <c r="C58" s="6"/>
      <c r="D58" s="18"/>
      <c r="E58" s="13">
        <f t="shared" si="5"/>
        <v>0</v>
      </c>
      <c r="F58" s="18"/>
      <c r="G58" s="13">
        <f t="shared" si="3"/>
        <v>0</v>
      </c>
      <c r="H58" s="13">
        <f t="shared" si="4"/>
        <v>0</v>
      </c>
    </row>
    <row r="59" spans="1:8" ht="12.75">
      <c r="A59" s="30"/>
      <c r="B59" s="20"/>
      <c r="C59" s="6"/>
      <c r="D59" s="18"/>
      <c r="E59" s="13">
        <f t="shared" si="5"/>
        <v>0</v>
      </c>
      <c r="F59" s="18"/>
      <c r="G59" s="13">
        <f t="shared" si="3"/>
        <v>0</v>
      </c>
      <c r="H59" s="13">
        <f t="shared" si="4"/>
        <v>0</v>
      </c>
    </row>
    <row r="60" spans="1:8" ht="12.75">
      <c r="A60" s="30"/>
      <c r="B60" s="20"/>
      <c r="C60" s="6"/>
      <c r="D60" s="18"/>
      <c r="E60" s="13">
        <f t="shared" si="5"/>
        <v>0</v>
      </c>
      <c r="F60" s="18"/>
      <c r="G60" s="13">
        <f t="shared" si="3"/>
        <v>0</v>
      </c>
      <c r="H60" s="13">
        <f t="shared" si="4"/>
        <v>0</v>
      </c>
    </row>
    <row r="61" spans="1:8" ht="12.75">
      <c r="A61" s="30"/>
      <c r="B61" s="20"/>
      <c r="C61" s="6"/>
      <c r="D61" s="18"/>
      <c r="E61" s="13">
        <f t="shared" si="5"/>
        <v>0</v>
      </c>
      <c r="F61" s="18"/>
      <c r="G61" s="13">
        <f t="shared" si="3"/>
        <v>0</v>
      </c>
      <c r="H61" s="13">
        <f t="shared" si="4"/>
        <v>0</v>
      </c>
    </row>
    <row r="62" spans="1:8" ht="12.75">
      <c r="A62" s="89" t="s">
        <v>15</v>
      </c>
      <c r="B62" s="90"/>
      <c r="C62" s="90"/>
      <c r="D62" s="90"/>
      <c r="E62" s="90"/>
      <c r="F62" s="90"/>
      <c r="G62" s="99"/>
      <c r="H62" s="14">
        <f>SUM(H19:H61)</f>
        <v>14.009309749999998</v>
      </c>
    </row>
    <row r="65" ht="12.75">
      <c r="A65" t="s">
        <v>94</v>
      </c>
    </row>
    <row r="66" spans="1:2" ht="12.75">
      <c r="A66" t="s">
        <v>95</v>
      </c>
      <c r="B66" s="22">
        <v>0.03</v>
      </c>
    </row>
    <row r="67" spans="1:2" ht="12.75">
      <c r="A67" t="s">
        <v>96</v>
      </c>
      <c r="B67" s="22">
        <v>0.03</v>
      </c>
    </row>
    <row r="68" spans="1:2" ht="12.75">
      <c r="A68" t="s">
        <v>97</v>
      </c>
      <c r="B68" s="22">
        <v>0.1</v>
      </c>
    </row>
    <row r="69" spans="1:2" ht="12.75">
      <c r="A69" t="s">
        <v>98</v>
      </c>
      <c r="B69" s="22">
        <v>0.25</v>
      </c>
    </row>
    <row r="70" spans="1:2" ht="12.75">
      <c r="A70" t="s">
        <v>99</v>
      </c>
      <c r="B70" s="22">
        <v>0.1</v>
      </c>
    </row>
    <row r="71" spans="1:2" ht="12.75">
      <c r="A71" t="s">
        <v>100</v>
      </c>
      <c r="B71" s="22">
        <v>0.25</v>
      </c>
    </row>
  </sheetData>
  <sheetProtection/>
  <mergeCells count="11">
    <mergeCell ref="A13:N13"/>
    <mergeCell ref="A1:H1"/>
    <mergeCell ref="A3:H3"/>
    <mergeCell ref="A62:G62"/>
    <mergeCell ref="A5:H5"/>
    <mergeCell ref="A6:H6"/>
    <mergeCell ref="B16:B18"/>
    <mergeCell ref="C16:E17"/>
    <mergeCell ref="F16:H17"/>
    <mergeCell ref="A16:A18"/>
    <mergeCell ref="A10:N10"/>
  </mergeCells>
  <printOptions/>
  <pageMargins left="0.1968503937007874" right="0.1968503937007874" top="0.984251968503937" bottom="0.5118110236220472" header="0" footer="0"/>
  <pageSetup horizontalDpi="120" verticalDpi="12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Municipalidad de La Molina</Manager>
  <Company>Municipalidad de La Molina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Costo  8.03  Licencias de funcionamiento en zonas en vias de acondicionamiento.xls</dc:title>
  <dc:subject>Estructura de Costo  8.03  Licencias de funcionamiento en zonas en vias de acondicionamiento.xls</dc:subject>
  <dc:creator>Municipalidad de La Molina</dc:creator>
  <cp:keywords>8.03  Licencias de funcionamiento en zonas en vias de acondicionamiento.xls</cp:keywords>
  <dc:description>8.03  Licencias de funcionamiento en zonas en vias de acondicionamiento.xls</dc:description>
  <cp:lastModifiedBy>GTIC</cp:lastModifiedBy>
  <cp:lastPrinted>2009-06-15T14:10:27Z</cp:lastPrinted>
  <dcterms:created xsi:type="dcterms:W3CDTF">2004-10-13T21:56:37Z</dcterms:created>
  <dcterms:modified xsi:type="dcterms:W3CDTF">2010-02-23T14:12:17Z</dcterms:modified>
  <cp:category>Estructura de Costo</cp:category>
  <cp:version/>
  <cp:contentType/>
  <cp:contentStatus/>
</cp:coreProperties>
</file>